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9" activeTab="12"/>
  </bookViews>
  <sheets>
    <sheet name="FERAR" sheetId="1" r:id="rId1"/>
    <sheet name="Bilanci " sheetId="2" r:id="rId2"/>
    <sheet name="PASQYRA E TE ARDHURAVE" sheetId="3" r:id="rId3"/>
    <sheet name="Pasqyra e leviz.se kap." sheetId="4" r:id="rId4"/>
    <sheet name="CASH-FLOW" sheetId="5" r:id="rId5"/>
    <sheet name="deklarata e tat. mbi te ardhura" sheetId="6" r:id="rId6"/>
    <sheet name="GJENDJA E AQ" sheetId="7" r:id="rId7"/>
    <sheet name="Pasq.e amortiz." sheetId="8" r:id="rId8"/>
    <sheet name="Furnitoret" sheetId="9" r:id="rId9"/>
    <sheet name="bankat" sheetId="10" r:id="rId10"/>
    <sheet name="NR.I Punonj e paga" sheetId="11" r:id="rId11"/>
    <sheet name="shenime sqaruese per shpenz." sheetId="12" r:id="rId12"/>
    <sheet name="TVSH 2010" sheetId="13" r:id="rId13"/>
  </sheets>
  <definedNames/>
  <calcPr fullCalcOnLoad="1"/>
</workbook>
</file>

<file path=xl/sharedStrings.xml><?xml version="1.0" encoding="utf-8"?>
<sst xmlns="http://schemas.openxmlformats.org/spreadsheetml/2006/main" count="542" uniqueCount="417">
  <si>
    <t>Qira</t>
  </si>
  <si>
    <t>Sherbime bankare</t>
  </si>
  <si>
    <t>Viti 2010</t>
  </si>
  <si>
    <t>Viti 2009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</si>
  <si>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</si>
  <si>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</si>
  <si>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</si>
  <si>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</si>
  <si>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</si>
  <si>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Shpenzime te shtyra</t>
  </si>
  <si>
    <t>Tvsh e zbritshme</t>
  </si>
  <si>
    <t>Tatim fitimi</t>
  </si>
  <si>
    <t>Fitimi (humbja)e vitit financiar</t>
  </si>
  <si>
    <t>Aktivet afatgjata jo materiale</t>
  </si>
  <si>
    <t>Detyrime te tjera</t>
  </si>
  <si>
    <t>Periudha: 01.01.2010 - 31.12.2010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</si>
  <si>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</si>
  <si>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</si>
  <si>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</si>
  <si>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</si>
  <si>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</si>
  <si>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</si>
  <si>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</si>
  <si>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</si>
  <si>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</si>
  <si>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Kapitali aksionar I papaguar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</si>
  <si>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</si>
  <si>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</si>
  <si>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</si>
  <si>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</si>
  <si>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</si>
  <si>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</si>
  <si>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</si>
  <si>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>Kontribute ortaku per investime</t>
  </si>
  <si>
    <t>Marredheniet me abonete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</si>
  <si>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</si>
  <si>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</si>
  <si>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</si>
  <si>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</si>
  <si>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</si>
  <si>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</si>
  <si>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Provizione afatgjata</t>
  </si>
  <si>
    <t>Rezerva statusore</t>
  </si>
  <si>
    <t>Rezerva ligjore</t>
  </si>
  <si>
    <t>Rezerva te tjera (INVESTIME)</t>
  </si>
  <si>
    <t>Fitimet e pashperndara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</si>
  <si>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</si>
  <si>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</si>
  <si>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</si>
  <si>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</si>
  <si>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</si>
  <si>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VITI 2010</t>
  </si>
  <si>
    <t>VITI 2009</t>
  </si>
  <si>
    <t>Shitjet neto (Gjithsej 1 +2+3 )</t>
  </si>
  <si>
    <t>Ndryshimet ne inventarin e produkteve te gatshme dhe te punes ne proces (pakesimet njihen si shpenzime dhe rritjet si pakesim I shpenzimeve,shpenzime negaitve)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</si>
  <si>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</si>
  <si>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</si>
  <si>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</si>
  <si>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</si>
  <si>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</si>
  <si>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</si>
  <si>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Te ardhurat  financiare (+)</t>
  </si>
  <si>
    <t>Shpenzime financiare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</si>
  <si>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</si>
  <si>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</si>
  <si>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</si>
  <si>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</si>
  <si>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</si>
  <si>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</si>
  <si>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</si>
  <si>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</si>
  <si>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</si>
  <si>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</si>
  <si>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</si>
  <si>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</si>
  <si>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</si>
  <si>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</si>
  <si>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</si>
  <si>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</si>
  <si>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</si>
  <si>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</si>
  <si>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</si>
  <si>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DEKLARATA ANALITIKE PER </t>
  </si>
  <si>
    <t>Numri i Vendosjes se Dokumentit (NVD)</t>
  </si>
  <si>
    <t>TATIMIN MBI TE ARDHURAT</t>
  </si>
  <si>
    <t>(Vetem per perdorim zyrtar )</t>
  </si>
  <si>
    <t xml:space="preserve">NIPT : </t>
  </si>
  <si>
    <t>Periudha tatimore</t>
  </si>
  <si>
    <t xml:space="preserve">Emri tregtar : </t>
  </si>
  <si>
    <t>Viti</t>
  </si>
  <si>
    <t xml:space="preserve">Adresa : </t>
  </si>
  <si>
    <t>Tirane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</si>
  <si>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</si>
  <si>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</si>
  <si>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</si>
  <si>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</si>
  <si>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</si>
  <si>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</si>
  <si>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</si>
  <si>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</si>
  <si>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</si>
  <si>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</si>
  <si>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</si>
  <si>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</si>
  <si>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</si>
  <si>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</si>
  <si>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</si>
  <si>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</si>
  <si>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</si>
  <si>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</si>
  <si>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</si>
  <si>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</si>
  <si>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</si>
  <si>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</si>
  <si>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</si>
  <si>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</si>
  <si>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</si>
  <si>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</si>
  <si>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</si>
  <si>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</si>
  <si>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</si>
  <si>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</si>
  <si>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</si>
  <si>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</si>
  <si>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</si>
  <si>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</si>
  <si>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</si>
  <si>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</si>
  <si>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</si>
  <si>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</si>
  <si>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</si>
  <si>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</si>
  <si>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</si>
  <si>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</si>
  <si>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</si>
  <si>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</si>
  <si>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</si>
  <si>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</si>
  <si>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</si>
  <si>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</si>
  <si>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</si>
  <si>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aktivitetit(paisje zyre)</t>
  </si>
  <si>
    <t>Tatimi i mbajtur ne burim ne zbatim te nenit 33</t>
  </si>
  <si>
    <t xml:space="preserve">                                         GJENDJA DHE NDRYSHIMET AKTIVEVE AFATGJATA  ME VLEREN BRUTO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</si>
  <si>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</si>
  <si>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</si>
  <si>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</si>
  <si>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</si>
  <si>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</si>
  <si>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</si>
  <si>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</si>
  <si>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</si>
  <si>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</si>
  <si>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</si>
  <si>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</si>
  <si>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</si>
  <si>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</si>
  <si>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</si>
  <si>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</si>
  <si>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</si>
  <si>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</si>
  <si>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</si>
  <si>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</si>
  <si>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</si>
  <si>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</si>
  <si>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</si>
  <si>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</si>
  <si>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</si>
  <si>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</si>
  <si>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</si>
  <si>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</si>
  <si>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</si>
  <si>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</si>
  <si>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</si>
  <si>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</si>
  <si>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</si>
  <si>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</si>
  <si>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</si>
  <si>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</si>
  <si>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</si>
  <si>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</si>
  <si>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</si>
  <si>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</si>
  <si>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</si>
  <si>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</si>
  <si>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</si>
  <si>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</si>
  <si>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</si>
  <si>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</si>
  <si>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</si>
  <si>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N.000/Leke</t>
  </si>
  <si>
    <t>KATEGORITE</t>
  </si>
  <si>
    <t>NR.I PUNONJESVE</t>
  </si>
  <si>
    <t>FONDI I PAGAVE DHE KONTRIBUTET</t>
  </si>
  <si>
    <t>Nryshime gjate viti (nr.fizik)</t>
  </si>
  <si>
    <t>NR MESATAR VJETOR I PUNONJESVE GJITHSEJ</t>
  </si>
  <si>
    <t>PRANUAR TE RI</t>
  </si>
  <si>
    <t>LARGUAR</t>
  </si>
  <si>
    <t>GJENDJE NE FUND TE VITIT USHTRIMOR</t>
  </si>
  <si>
    <t>FONDI I PAGAVE GJITHSEJ</t>
  </si>
  <si>
    <t>SHPERBLIME SUPLIMENTARE</t>
  </si>
  <si>
    <t>SHPERBLIME TE TJERA</t>
  </si>
  <si>
    <t>NDIHME SHOQERORE TE MENJEHERSHME</t>
  </si>
  <si>
    <t>KONTRIBUTI PER SIGURIMET SHOQERORE DHE PERKRAHJE SPECIALE</t>
  </si>
  <si>
    <t>TATIME MBI TE ARDHURA</t>
  </si>
  <si>
    <t>N.r I punonjesve gjithsej  (1+2+3+4+5)</t>
  </si>
  <si>
    <t>1-DREJTUES,PRONARE</t>
  </si>
  <si>
    <t>2-PUNETOR</t>
  </si>
  <si>
    <t>3-SPECIALIST ME ARSIM TE LARTE</t>
  </si>
  <si>
    <t>4-TEKNIKE</t>
  </si>
  <si>
    <t>5-NENPUNES TE THJESHTE</t>
  </si>
  <si>
    <t>Shenime</t>
  </si>
  <si>
    <t>2. Honorare per anetaret e jashtem te organeve drejtuese ____-____</t>
  </si>
  <si>
    <t>Kapitali aksionar</t>
  </si>
  <si>
    <t xml:space="preserve">Rezerva </t>
  </si>
  <si>
    <t>Totali</t>
  </si>
  <si>
    <t>Pozicioni me 31 dhjetor 2009</t>
  </si>
  <si>
    <t>Dividendet e paguar</t>
  </si>
  <si>
    <t>Emetim I kapitalit aksionar</t>
  </si>
  <si>
    <t>Aksione te thesarit te riblera</t>
  </si>
  <si>
    <t>Pozicioni me 31 dhjetor 2010</t>
  </si>
  <si>
    <t>Shenime sqaruese per  shpenzimet viti 2010</t>
  </si>
  <si>
    <t xml:space="preserve">I- Shpenzime te shfrytezimit (Lende te para, etj)                </t>
  </si>
  <si>
    <t xml:space="preserve">Blerje </t>
  </si>
  <si>
    <t>leke</t>
  </si>
  <si>
    <t>Takse doganore</t>
  </si>
  <si>
    <t>Shuma</t>
  </si>
  <si>
    <t>Gjendja ne fillim 01.01.2010 (+)</t>
  </si>
  <si>
    <t>Gjendja ne fund 31.12.2010 (-)</t>
  </si>
  <si>
    <t xml:space="preserve">              Shuma</t>
  </si>
  <si>
    <t>II-  Shpenzime te tjera te shfrytezimit</t>
  </si>
  <si>
    <t xml:space="preserve"> leke</t>
  </si>
  <si>
    <t xml:space="preserve">Nipt: </t>
  </si>
  <si>
    <t>Fitimi i tatueshem</t>
  </si>
  <si>
    <t>5-Te tjera ne shfrytezim</t>
  </si>
  <si>
    <t>Fitimi i pashperndare</t>
  </si>
  <si>
    <t xml:space="preserve">Fitimi (humbje) neto per periudhen kontabel </t>
  </si>
  <si>
    <r>
      <t>Mallrat,lendet e para dhe sherbimet</t>
    </r>
    <r>
      <rPr>
        <sz val="8"/>
        <rFont val="Calibri"/>
        <family val="2"/>
      </rPr>
      <t xml:space="preserve">  (-)</t>
    </r>
  </si>
  <si>
    <r>
      <t>Shpenzimet e tatimit mbi fitimin</t>
    </r>
    <r>
      <rPr>
        <sz val="10"/>
        <rFont val="Calibri"/>
        <family val="2"/>
      </rPr>
      <t xml:space="preserve"> (10%) </t>
    </r>
  </si>
  <si>
    <r>
      <t xml:space="preserve">                                   </t>
    </r>
    <r>
      <rPr>
        <b/>
        <sz val="11"/>
        <rFont val="Calibri"/>
        <family val="2"/>
      </rPr>
      <t xml:space="preserve">                                      PASQYRA E LEVIZJES TE KAPITALIT</t>
    </r>
  </si>
  <si>
    <t xml:space="preserve">n) amortizim nga rivlersimi I akteve te qendrueshme </t>
  </si>
  <si>
    <r>
      <t>Data dhe Nenshkrimi i personit te tatueshem</t>
    </r>
    <r>
      <rPr>
        <b/>
        <sz val="8"/>
        <rFont val="Calibri"/>
        <family val="2"/>
      </rPr>
      <t>-</t>
    </r>
    <r>
      <rPr>
        <sz val="8"/>
        <rFont val="Calibri"/>
        <family val="2"/>
      </rPr>
      <t>Deklaroj nen pergjegjesine time qe informacioni I mesiperm eshte I plote dhe I sakte</t>
    </r>
  </si>
  <si>
    <r>
      <t xml:space="preserve">                                                                              </t>
    </r>
    <r>
      <rPr>
        <b/>
        <sz val="14"/>
        <rFont val="Calibri"/>
        <family val="2"/>
      </rPr>
      <t xml:space="preserve">   PASQYRA E AMORTIZIMEVE</t>
    </r>
  </si>
  <si>
    <t>Gjendja e Furnitoreve me 31.12.2010</t>
  </si>
  <si>
    <t>Nr.</t>
  </si>
  <si>
    <t>Emri</t>
  </si>
  <si>
    <t>Monedha</t>
  </si>
  <si>
    <t>Gjendja</t>
  </si>
  <si>
    <t>Gjendja ne mon.baze lek</t>
  </si>
  <si>
    <t>Lek</t>
  </si>
  <si>
    <t>Total</t>
  </si>
  <si>
    <t>Gjendja ne llogarite bankare me 31.12.2010</t>
  </si>
  <si>
    <t>Llogaria Bankare</t>
  </si>
  <si>
    <t>USD</t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</si>
  <si>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</si>
  <si>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</si>
  <si>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</si>
  <si>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</si>
  <si>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</si>
  <si>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</si>
  <si>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</si>
  <si>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</si>
  <si>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</si>
  <si>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</si>
  <si>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</si>
  <si>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</si>
  <si>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</si>
  <si>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</si>
  <si>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</si>
  <si>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      01/01/2010</t>
  </si>
  <si>
    <t xml:space="preserve">Deri </t>
  </si>
  <si>
    <t xml:space="preserve">      31/12/2010</t>
  </si>
  <si>
    <t xml:space="preserve">Data e mbylljes  se Pasqyravet  Financiare </t>
  </si>
  <si>
    <t>NUMRI I PUNONJESVE DHE FONDI I PAGAVE</t>
  </si>
  <si>
    <t>Muajt</t>
  </si>
  <si>
    <t>Shitje</t>
  </si>
  <si>
    <t>Blerje</t>
  </si>
  <si>
    <t xml:space="preserve">Vlere </t>
  </si>
  <si>
    <t>TVSH e</t>
  </si>
  <si>
    <t>Vlere e</t>
  </si>
  <si>
    <t>TVSH</t>
  </si>
  <si>
    <t>e Tatueshme</t>
  </si>
  <si>
    <t>Llogaritur</t>
  </si>
  <si>
    <t>Tatueshme</t>
  </si>
  <si>
    <t>e zbritshme</t>
  </si>
  <si>
    <t>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</si>
  <si>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</si>
  <si>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</si>
  <si>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</si>
  <si>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</si>
  <si>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</si>
  <si>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</si>
  <si>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</si>
  <si>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</si>
  <si>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</si>
  <si>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</si>
  <si>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</si>
  <si>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</si>
  <si>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SHOQERIA "FERAR" shpk</t>
  </si>
  <si>
    <t>J71904009W</t>
  </si>
  <si>
    <t>RR. "Zenel Baboci" Tirane</t>
  </si>
  <si>
    <t xml:space="preserve">Projektim dhe zbatim i veprave civile industriale, </t>
  </si>
  <si>
    <t>turistike etj.</t>
  </si>
  <si>
    <t>5818, Gjykata:Tirane</t>
  </si>
  <si>
    <t>Pasqyra e Fluksit te Parase (Metoda direkte)</t>
  </si>
  <si>
    <t>Viti Ushtrimor</t>
  </si>
  <si>
    <t>Parate e arketuara nga klientet</t>
  </si>
  <si>
    <t>Parate e paguara ndaj furnitoreve dhe punonjesve (-)</t>
  </si>
  <si>
    <t>Parate e ardhura nga veprimtarite (debitore te tjere)</t>
  </si>
  <si>
    <t>Interesi I paguar + Principal (kredi)</t>
  </si>
  <si>
    <t>Paga dhe Sigurime Shoqerore</t>
  </si>
  <si>
    <t>Kontribute pronari</t>
  </si>
  <si>
    <t>Interesi I arketuar</t>
  </si>
  <si>
    <t>Dividentet e arketuar</t>
  </si>
  <si>
    <t>Investime ortaket</t>
  </si>
  <si>
    <t>Te ardhura nga huamarrje afatgjata</t>
  </si>
  <si>
    <t>Pagesa e detyrimeve te tjera (Taksa, Tvsh etj) (-)</t>
  </si>
  <si>
    <t>Pagesa detyrime te pronareve</t>
  </si>
  <si>
    <t xml:space="preserve"> "FERAR" shpk</t>
  </si>
  <si>
    <t>Llogari e kerkesa te tjera te arktueshme (Riv.Tatimore) etj</t>
  </si>
  <si>
    <t>Parapagime</t>
  </si>
  <si>
    <t>Detyrime ndaj shtetit (TAP=32.483)</t>
  </si>
  <si>
    <t>Detyrime ndaj pronarit</t>
  </si>
  <si>
    <t>Arjan Cukaj</t>
  </si>
  <si>
    <t>Te ardhura nga veprimtarite e shfrytezimit</t>
  </si>
  <si>
    <t>Shenim: Tatim Fitimit i eshte shtuar dhe Tatim Fitimi per shpenzimet e panjohura 36.914 leke. Pra 985.795 leke + 36.914 leke = 1.022.709 leke</t>
  </si>
  <si>
    <t>Pozicioni me 01 Janar 2009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</si>
  <si>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</si>
  <si>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</si>
  <si>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</si>
  <si>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</si>
  <si>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</si>
  <si>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</si>
  <si>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Provizione</t>
  </si>
  <si>
    <t>I AKTIVE AFATGJATA MATERIALE</t>
  </si>
  <si>
    <t>1-Makineri e Paisje zyre dhe informatike</t>
  </si>
  <si>
    <t>2-Ndertesa</t>
  </si>
  <si>
    <t>Llogaritja e Amortizimit viti 2010:</t>
  </si>
  <si>
    <t xml:space="preserve">1- Ndertesa = (10.645.955 - 2.256.288) x 0.05 = </t>
  </si>
  <si>
    <t>lek</t>
  </si>
  <si>
    <t>2- Makineri = (25.326.487 - 18.273.441) x 0.2 =</t>
  </si>
  <si>
    <t>3- Armatura (14.01.2010, 11M) = 627.900 x 0.2/12x11 =</t>
  </si>
  <si>
    <t>4- Armatura (23.09.2010, 3M) = 3.075.000 x 0.2/12x3 =</t>
  </si>
  <si>
    <t>Energji elektrike</t>
  </si>
  <si>
    <t>Lidhje energji elektrike</t>
  </si>
  <si>
    <t>Punime te Ndryshme</t>
  </si>
  <si>
    <t>Agjensi Mobiliare</t>
  </si>
  <si>
    <t>Botime dhe Reklama</t>
  </si>
  <si>
    <t>Noterizime</t>
  </si>
  <si>
    <t>Mbajtje kontabiliteti</t>
  </si>
  <si>
    <t>Nafte</t>
  </si>
  <si>
    <t>Siguracion Kredie</t>
  </si>
  <si>
    <t>Humbje Konvertimi</t>
  </si>
  <si>
    <t>Anetaresimi Dhoma e Tregtise</t>
  </si>
  <si>
    <t>Udhetime e Dieta</t>
  </si>
  <si>
    <t>Telefona dhe Internet</t>
  </si>
  <si>
    <t>Taksa te ndryshme</t>
  </si>
  <si>
    <t>Kancelari</t>
  </si>
  <si>
    <t>Shpenzime te panjohura</t>
  </si>
  <si>
    <t>Riparime te ndryshme</t>
  </si>
  <si>
    <t>SHOQERIA "FERAR" SHPK</t>
  </si>
  <si>
    <t xml:space="preserve">NIPT: J71904009W </t>
  </si>
  <si>
    <t>Pasqyra e Vleresimit te Gjendjes se Kredise ne Monedhe te Huaj me 31.12.2010</t>
  </si>
  <si>
    <t>Hua</t>
  </si>
  <si>
    <t>Gjendja 31.12.2010</t>
  </si>
  <si>
    <t>Me kursin e Blerjes</t>
  </si>
  <si>
    <t>Kursi</t>
  </si>
  <si>
    <t>Vlera</t>
  </si>
  <si>
    <t>Me kursin e Bankes</t>
  </si>
  <si>
    <t>Diferenca + ose -</t>
  </si>
  <si>
    <t>Shenim : Shtohen te Ardhurat per 1.229.578 leke</t>
  </si>
  <si>
    <t>Fabrika e Cimentos</t>
  </si>
  <si>
    <t>I.M.M.I</t>
  </si>
  <si>
    <t>Reald</t>
  </si>
  <si>
    <t>Sed</t>
  </si>
  <si>
    <t>Artinel 95</t>
  </si>
  <si>
    <t>Eltab</t>
  </si>
  <si>
    <t>AFS</t>
  </si>
  <si>
    <t>Albtelekom</t>
  </si>
  <si>
    <t>UKL</t>
  </si>
  <si>
    <t>Ar&amp;Lo Travel</t>
  </si>
  <si>
    <t>OSSH</t>
  </si>
  <si>
    <t>Fissi LTD</t>
  </si>
  <si>
    <t>Cooperativa Ceramica</t>
  </si>
  <si>
    <t>Pizzemporio Idrizaj</t>
  </si>
  <si>
    <t>Ferro Beton</t>
  </si>
  <si>
    <t>Ani shpk</t>
  </si>
  <si>
    <t>Ekspres Beton</t>
  </si>
  <si>
    <t>A-G Motors</t>
  </si>
  <si>
    <t>Emped</t>
  </si>
  <si>
    <t>Milo 2000</t>
  </si>
  <si>
    <t>Infosoft Office</t>
  </si>
  <si>
    <t>Standard</t>
  </si>
  <si>
    <t>Valbona "Alb"</t>
  </si>
  <si>
    <t>Mat Edil</t>
  </si>
  <si>
    <t>S.LL-2010-Llanaj</t>
  </si>
  <si>
    <t>Rast shpk</t>
  </si>
  <si>
    <t>Leka Of shpk</t>
  </si>
  <si>
    <t>Dyrrakium</t>
  </si>
  <si>
    <t>Raiffeisen Bank</t>
  </si>
  <si>
    <t>BKT</t>
  </si>
  <si>
    <t>Credins Bank</t>
  </si>
  <si>
    <t>NBG</t>
  </si>
  <si>
    <t>Emporiki Bank</t>
  </si>
  <si>
    <t>Banka Popullore</t>
  </si>
  <si>
    <t>Alpha Bank</t>
  </si>
  <si>
    <t>Intesa san Paolo</t>
  </si>
  <si>
    <t>Tirana Bank</t>
  </si>
  <si>
    <t>Euro</t>
  </si>
  <si>
    <t>Shoqeria "FERAR" shpk</t>
  </si>
  <si>
    <t>PASQYRA  E  TVSH-se -  2010</t>
  </si>
  <si>
    <t>e perjashtuar</t>
  </si>
  <si>
    <t>kreditore</t>
  </si>
  <si>
    <t>1. Punonjes me kontrate pune te thjeshte (Nr. Mesatar vjetor) ____10____</t>
  </si>
  <si>
    <t xml:space="preserve">     28/02/2011</t>
  </si>
  <si>
    <t>Pozicion i rregulluar</t>
  </si>
  <si>
    <t>Shenim : Per shpenzimet e panjohura = 369.144 leke eshte llogaritur tatim fitimi 10% = (369.144 x 10%=36.914 leke)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</si>
</sst>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.0"/>
    <numFmt numFmtId="167" formatCode="#,##0.0"/>
    <numFmt numFmtId="168" formatCode="#,##0;[Red]#,##0"/>
    <numFmt numFmtId="169" formatCode="_(* #,##0.000_);_(* \(#,##0.000\);_(* &quot;-&quot;??_);_(@_)"/>
    <numFmt numFmtId="170" formatCode="_(* #,##0.0_);_(* \(#,##0.0\);_(* &quot;-&quot;??_);_(@_)"/>
    <numFmt numFmtId="171" formatCode="_(* #,##0.0_);_(* \(#,##0.0\);_(* &quot;-&quot;?_);_(@_)"/>
    <numFmt numFmtId="172" formatCode="#,##0.00[$Lek-41C]"/>
    <numFmt numFmtId="173" formatCode="#,##0.0[$Lek-41C]"/>
    <numFmt numFmtId="174" formatCode="#,##0[$Lek-41C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5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u val="single"/>
      <sz val="1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3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1" xfId="21" applyFont="1" applyBorder="1" applyAlignment="1">
      <alignment/>
      <protection/>
    </xf>
    <xf numFmtId="0" fontId="6" fillId="2" borderId="2" xfId="21" applyFont="1" applyFill="1" applyBorder="1">
      <alignment/>
      <protection/>
    </xf>
    <xf numFmtId="0" fontId="7" fillId="2" borderId="3" xfId="21" applyFont="1" applyFill="1" applyBorder="1">
      <alignment/>
      <protection/>
    </xf>
    <xf numFmtId="0" fontId="7" fillId="2" borderId="3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5" fillId="0" borderId="4" xfId="21" applyFont="1" applyFill="1" applyBorder="1">
      <alignment/>
      <protection/>
    </xf>
    <xf numFmtId="0" fontId="8" fillId="0" borderId="4" xfId="21" applyFont="1" applyFill="1" applyBorder="1">
      <alignment/>
      <protection/>
    </xf>
    <xf numFmtId="164" fontId="8" fillId="0" borderId="4" xfId="15" applyNumberFormat="1" applyFont="1" applyFill="1" applyBorder="1" applyAlignment="1">
      <alignment horizontal="right"/>
    </xf>
    <xf numFmtId="0" fontId="5" fillId="0" borderId="5" xfId="21" applyFont="1" applyBorder="1">
      <alignment/>
      <protection/>
    </xf>
    <xf numFmtId="3" fontId="5" fillId="0" borderId="5" xfId="21" applyNumberFormat="1" applyFont="1" applyBorder="1">
      <alignment/>
      <protection/>
    </xf>
    <xf numFmtId="164" fontId="5" fillId="0" borderId="5" xfId="15" applyNumberFormat="1" applyFont="1" applyBorder="1" applyAlignment="1">
      <alignment horizontal="right"/>
    </xf>
    <xf numFmtId="164" fontId="5" fillId="0" borderId="5" xfId="15" applyNumberFormat="1" applyFont="1" applyBorder="1" applyAlignment="1">
      <alignment/>
    </xf>
    <xf numFmtId="0" fontId="5" fillId="0" borderId="6" xfId="21" applyFont="1" applyBorder="1">
      <alignment/>
      <protection/>
    </xf>
    <xf numFmtId="164" fontId="5" fillId="0" borderId="6" xfId="15" applyNumberFormat="1" applyFont="1" applyBorder="1" applyAlignment="1">
      <alignment/>
    </xf>
    <xf numFmtId="0" fontId="5" fillId="0" borderId="6" xfId="21" applyFont="1" applyFill="1" applyBorder="1">
      <alignment/>
      <protection/>
    </xf>
    <xf numFmtId="3" fontId="5" fillId="0" borderId="0" xfId="21" applyNumberFormat="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8" xfId="21" applyFont="1" applyFill="1" applyBorder="1">
      <alignment/>
      <protection/>
    </xf>
    <xf numFmtId="0" fontId="5" fillId="0" borderId="8" xfId="21" applyFont="1" applyBorder="1">
      <alignment/>
      <protection/>
    </xf>
    <xf numFmtId="164" fontId="5" fillId="0" borderId="8" xfId="15" applyNumberFormat="1" applyFont="1" applyBorder="1" applyAlignment="1">
      <alignment/>
    </xf>
    <xf numFmtId="164" fontId="5" fillId="0" borderId="6" xfId="15" applyNumberFormat="1" applyFont="1" applyBorder="1" applyAlignment="1">
      <alignment horizontal="right"/>
    </xf>
    <xf numFmtId="0" fontId="8" fillId="2" borderId="2" xfId="21" applyFont="1" applyFill="1" applyBorder="1">
      <alignment/>
      <protection/>
    </xf>
    <xf numFmtId="0" fontId="3" fillId="2" borderId="9" xfId="21" applyFont="1" applyFill="1" applyBorder="1">
      <alignment/>
      <protection/>
    </xf>
    <xf numFmtId="164" fontId="8" fillId="2" borderId="4" xfId="15" applyNumberFormat="1" applyFont="1" applyFill="1" applyBorder="1" applyAlignment="1">
      <alignment horizontal="right"/>
    </xf>
    <xf numFmtId="0" fontId="5" fillId="2" borderId="2" xfId="21" applyFont="1" applyFill="1" applyBorder="1">
      <alignment/>
      <protection/>
    </xf>
    <xf numFmtId="164" fontId="8" fillId="2" borderId="3" xfId="15" applyNumberFormat="1" applyFont="1" applyFill="1" applyBorder="1" applyAlignment="1">
      <alignment horizontal="right"/>
    </xf>
    <xf numFmtId="0" fontId="8" fillId="0" borderId="2" xfId="21" applyFont="1" applyFill="1" applyBorder="1">
      <alignment/>
      <protection/>
    </xf>
    <xf numFmtId="0" fontId="8" fillId="0" borderId="4" xfId="21" applyFont="1" applyFill="1" applyBorder="1" applyAlignment="1">
      <alignment horizontal="center"/>
      <protection/>
    </xf>
    <xf numFmtId="0" fontId="5" fillId="0" borderId="10" xfId="21" applyFont="1" applyBorder="1">
      <alignment/>
      <protection/>
    </xf>
    <xf numFmtId="164" fontId="5" fillId="0" borderId="8" xfId="15" applyNumberFormat="1" applyFont="1" applyBorder="1" applyAlignment="1">
      <alignment horizontal="right"/>
    </xf>
    <xf numFmtId="0" fontId="5" fillId="0" borderId="11" xfId="21" applyFont="1" applyBorder="1">
      <alignment/>
      <protection/>
    </xf>
    <xf numFmtId="0" fontId="5" fillId="0" borderId="12" xfId="21" applyFont="1" applyBorder="1">
      <alignment/>
      <protection/>
    </xf>
    <xf numFmtId="0" fontId="5" fillId="0" borderId="13" xfId="21" applyFont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0" fontId="5" fillId="0" borderId="14" xfId="21" applyFont="1" applyFill="1" applyBorder="1">
      <alignment/>
      <protection/>
    </xf>
    <xf numFmtId="0" fontId="5" fillId="0" borderId="11" xfId="21" applyFont="1" applyFill="1" applyBorder="1">
      <alignment/>
      <protection/>
    </xf>
    <xf numFmtId="0" fontId="8" fillId="2" borderId="4" xfId="21" applyFont="1" applyFill="1" applyBorder="1">
      <alignment/>
      <protection/>
    </xf>
    <xf numFmtId="0" fontId="8" fillId="2" borderId="15" xfId="21" applyFont="1" applyFill="1" applyBorder="1" applyAlignment="1">
      <alignment horizontal="center"/>
      <protection/>
    </xf>
    <xf numFmtId="164" fontId="8" fillId="2" borderId="16" xfId="15" applyNumberFormat="1" applyFont="1" applyFill="1" applyBorder="1" applyAlignment="1">
      <alignment horizontal="right"/>
    </xf>
    <xf numFmtId="164" fontId="5" fillId="0" borderId="17" xfId="15" applyNumberFormat="1" applyFont="1" applyBorder="1" applyAlignment="1">
      <alignment horizontal="right"/>
    </xf>
    <xf numFmtId="164" fontId="5" fillId="0" borderId="18" xfId="15" applyNumberFormat="1" applyFont="1" applyBorder="1" applyAlignment="1">
      <alignment horizontal="right"/>
    </xf>
    <xf numFmtId="0" fontId="5" fillId="0" borderId="19" xfId="21" applyFont="1" applyFill="1" applyBorder="1">
      <alignment/>
      <protection/>
    </xf>
    <xf numFmtId="0" fontId="8" fillId="2" borderId="3" xfId="21" applyFont="1" applyFill="1" applyBorder="1">
      <alignment/>
      <protection/>
    </xf>
    <xf numFmtId="0" fontId="5" fillId="0" borderId="0" xfId="21" applyFont="1" applyAlignment="1">
      <alignment horizontal="right"/>
      <protection/>
    </xf>
    <xf numFmtId="0" fontId="9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4" fillId="2" borderId="4" xfId="21" applyFont="1" applyFill="1" applyBorder="1">
      <alignment/>
      <protection/>
    </xf>
    <xf numFmtId="0" fontId="3" fillId="2" borderId="4" xfId="21" applyFont="1" applyFill="1" applyBorder="1" applyAlignment="1">
      <alignment horizontal="right"/>
      <protection/>
    </xf>
    <xf numFmtId="0" fontId="3" fillId="2" borderId="9" xfId="21" applyFont="1" applyFill="1" applyBorder="1" applyAlignment="1">
      <alignment horizontal="right"/>
      <protection/>
    </xf>
    <xf numFmtId="0" fontId="4" fillId="2" borderId="16" xfId="21" applyFont="1" applyFill="1" applyBorder="1">
      <alignment/>
      <protection/>
    </xf>
    <xf numFmtId="0" fontId="3" fillId="2" borderId="4" xfId="21" applyFont="1" applyFill="1" applyBorder="1">
      <alignment/>
      <protection/>
    </xf>
    <xf numFmtId="164" fontId="3" fillId="2" borderId="4" xfId="15" applyNumberFormat="1" applyFont="1" applyFill="1" applyBorder="1" applyAlignment="1">
      <alignment horizontal="right"/>
    </xf>
    <xf numFmtId="164" fontId="3" fillId="2" borderId="9" xfId="15" applyNumberFormat="1" applyFont="1" applyFill="1" applyBorder="1" applyAlignment="1">
      <alignment horizontal="right"/>
    </xf>
    <xf numFmtId="0" fontId="3" fillId="0" borderId="8" xfId="21" applyFont="1" applyBorder="1">
      <alignment/>
      <protection/>
    </xf>
    <xf numFmtId="0" fontId="3" fillId="0" borderId="16" xfId="21" applyFont="1" applyBorder="1">
      <alignment/>
      <protection/>
    </xf>
    <xf numFmtId="164" fontId="4" fillId="0" borderId="16" xfId="15" applyNumberFormat="1" applyFont="1" applyBorder="1" applyAlignment="1">
      <alignment horizontal="right"/>
    </xf>
    <xf numFmtId="164" fontId="4" fillId="0" borderId="15" xfId="15" applyNumberFormat="1" applyFont="1" applyBorder="1" applyAlignment="1">
      <alignment/>
    </xf>
    <xf numFmtId="164" fontId="4" fillId="0" borderId="16" xfId="15" applyNumberFormat="1" applyFont="1" applyBorder="1" applyAlignment="1">
      <alignment/>
    </xf>
    <xf numFmtId="0" fontId="3" fillId="0" borderId="6" xfId="21" applyFont="1" applyBorder="1">
      <alignment/>
      <protection/>
    </xf>
    <xf numFmtId="0" fontId="4" fillId="0" borderId="6" xfId="21" applyFont="1" applyBorder="1" applyAlignment="1">
      <alignment wrapText="1"/>
      <protection/>
    </xf>
    <xf numFmtId="164" fontId="4" fillId="0" borderId="6" xfId="15" applyNumberFormat="1" applyFont="1" applyBorder="1" applyAlignment="1">
      <alignment horizontal="right"/>
    </xf>
    <xf numFmtId="164" fontId="4" fillId="0" borderId="18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18" xfId="15" applyNumberFormat="1" applyFont="1" applyBorder="1" applyAlignment="1">
      <alignment wrapText="1"/>
    </xf>
    <xf numFmtId="0" fontId="5" fillId="0" borderId="0" xfId="21" applyFont="1" applyAlignment="1">
      <alignment wrapText="1"/>
      <protection/>
    </xf>
    <xf numFmtId="3" fontId="5" fillId="0" borderId="0" xfId="21" applyNumberFormat="1" applyFont="1" applyAlignment="1">
      <alignment wrapText="1"/>
      <protection/>
    </xf>
    <xf numFmtId="0" fontId="4" fillId="0" borderId="6" xfId="21" applyFont="1" applyBorder="1">
      <alignment/>
      <protection/>
    </xf>
    <xf numFmtId="0" fontId="4" fillId="0" borderId="12" xfId="21" applyFont="1" applyBorder="1">
      <alignment/>
      <protection/>
    </xf>
    <xf numFmtId="164" fontId="4" fillId="0" borderId="12" xfId="15" applyNumberFormat="1" applyFont="1" applyBorder="1" applyAlignment="1">
      <alignment horizontal="right"/>
    </xf>
    <xf numFmtId="164" fontId="4" fillId="0" borderId="20" xfId="15" applyNumberFormat="1" applyFont="1" applyBorder="1" applyAlignment="1">
      <alignment/>
    </xf>
    <xf numFmtId="0" fontId="5" fillId="0" borderId="0" xfId="21" applyFont="1" applyFill="1">
      <alignment/>
      <protection/>
    </xf>
    <xf numFmtId="0" fontId="4" fillId="0" borderId="16" xfId="21" applyFont="1" applyBorder="1">
      <alignment/>
      <protection/>
    </xf>
    <xf numFmtId="0" fontId="4" fillId="0" borderId="14" xfId="21" applyFont="1" applyBorder="1">
      <alignment/>
      <protection/>
    </xf>
    <xf numFmtId="0" fontId="4" fillId="0" borderId="8" xfId="21" applyFont="1" applyBorder="1" applyAlignment="1">
      <alignment wrapText="1"/>
      <protection/>
    </xf>
    <xf numFmtId="164" fontId="4" fillId="0" borderId="8" xfId="15" applyNumberFormat="1" applyFont="1" applyBorder="1" applyAlignment="1">
      <alignment/>
    </xf>
    <xf numFmtId="164" fontId="4" fillId="0" borderId="17" xfId="15" applyNumberFormat="1" applyFont="1" applyBorder="1" applyAlignment="1">
      <alignment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0" fontId="4" fillId="0" borderId="21" xfId="21" applyFont="1" applyBorder="1">
      <alignment/>
      <protection/>
    </xf>
    <xf numFmtId="164" fontId="5" fillId="0" borderId="22" xfId="15" applyNumberFormat="1" applyFont="1" applyBorder="1" applyAlignment="1">
      <alignment/>
    </xf>
    <xf numFmtId="164" fontId="5" fillId="0" borderId="18" xfId="15" applyNumberFormat="1" applyFont="1" applyBorder="1" applyAlignment="1">
      <alignment/>
    </xf>
    <xf numFmtId="0" fontId="4" fillId="0" borderId="19" xfId="21" applyFont="1" applyBorder="1">
      <alignment/>
      <protection/>
    </xf>
    <xf numFmtId="0" fontId="4" fillId="0" borderId="13" xfId="21" applyFont="1" applyBorder="1">
      <alignment/>
      <protection/>
    </xf>
    <xf numFmtId="164" fontId="4" fillId="0" borderId="13" xfId="15" applyNumberFormat="1" applyFont="1" applyBorder="1" applyAlignment="1">
      <alignment/>
    </xf>
    <xf numFmtId="164" fontId="4" fillId="0" borderId="23" xfId="15" applyNumberFormat="1" applyFont="1" applyBorder="1" applyAlignment="1">
      <alignment/>
    </xf>
    <xf numFmtId="0" fontId="4" fillId="2" borderId="24" xfId="21" applyFont="1" applyFill="1" applyBorder="1">
      <alignment/>
      <protection/>
    </xf>
    <xf numFmtId="0" fontId="3" fillId="2" borderId="24" xfId="21" applyFont="1" applyFill="1" applyBorder="1">
      <alignment/>
      <protection/>
    </xf>
    <xf numFmtId="164" fontId="3" fillId="2" borderId="24" xfId="15" applyNumberFormat="1" applyFont="1" applyFill="1" applyBorder="1" applyAlignment="1">
      <alignment horizontal="right"/>
    </xf>
    <xf numFmtId="164" fontId="3" fillId="2" borderId="1" xfId="15" applyNumberFormat="1" applyFont="1" applyFill="1" applyBorder="1" applyAlignment="1">
      <alignment horizontal="right"/>
    </xf>
    <xf numFmtId="0" fontId="4" fillId="0" borderId="4" xfId="21" applyFont="1" applyBorder="1">
      <alignment/>
      <protection/>
    </xf>
    <xf numFmtId="164" fontId="4" fillId="0" borderId="4" xfId="15" applyNumberFormat="1" applyFont="1" applyBorder="1" applyAlignment="1">
      <alignment horizontal="right"/>
    </xf>
    <xf numFmtId="164" fontId="4" fillId="0" borderId="9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15" xfId="21" applyFont="1" applyBorder="1">
      <alignment/>
      <protection/>
    </xf>
    <xf numFmtId="3" fontId="4" fillId="0" borderId="15" xfId="21" applyNumberFormat="1" applyFont="1" applyBorder="1">
      <alignment/>
      <protection/>
    </xf>
    <xf numFmtId="3" fontId="4" fillId="0" borderId="0" xfId="21" applyNumberFormat="1" applyFont="1" applyBorder="1">
      <alignment/>
      <protection/>
    </xf>
    <xf numFmtId="0" fontId="8" fillId="0" borderId="0" xfId="21" applyFont="1" applyAlignment="1">
      <alignment horizontal="center"/>
      <protection/>
    </xf>
    <xf numFmtId="3" fontId="5" fillId="0" borderId="0" xfId="21" applyNumberFormat="1" applyFont="1" applyAlignment="1">
      <alignment horizontal="center"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3" fillId="0" borderId="0" xfId="21" applyFont="1" applyAlignment="1">
      <alignment horizontal="justify"/>
      <protection/>
    </xf>
    <xf numFmtId="0" fontId="8" fillId="2" borderId="4" xfId="21" applyFont="1" applyFill="1" applyBorder="1" applyAlignment="1">
      <alignment horizontal="center"/>
      <protection/>
    </xf>
    <xf numFmtId="0" fontId="8" fillId="2" borderId="6" xfId="21" applyFont="1" applyFill="1" applyBorder="1" applyAlignment="1">
      <alignment wrapText="1"/>
      <protection/>
    </xf>
    <xf numFmtId="164" fontId="8" fillId="2" borderId="6" xfId="15" applyNumberFormat="1" applyFont="1" applyFill="1" applyBorder="1" applyAlignment="1">
      <alignment/>
    </xf>
    <xf numFmtId="0" fontId="5" fillId="0" borderId="6" xfId="21" applyFont="1" applyBorder="1" applyAlignment="1">
      <alignment wrapText="1"/>
      <protection/>
    </xf>
    <xf numFmtId="3" fontId="5" fillId="0" borderId="6" xfId="21" applyNumberFormat="1" applyFont="1" applyBorder="1">
      <alignment/>
      <protection/>
    </xf>
    <xf numFmtId="3" fontId="5" fillId="0" borderId="6" xfId="21" applyNumberFormat="1" applyFont="1" applyBorder="1" applyAlignment="1">
      <alignment horizontal="right"/>
      <protection/>
    </xf>
    <xf numFmtId="0" fontId="5" fillId="0" borderId="12" xfId="21" applyFont="1" applyBorder="1" applyAlignment="1">
      <alignment wrapText="1"/>
      <protection/>
    </xf>
    <xf numFmtId="3" fontId="5" fillId="0" borderId="12" xfId="21" applyNumberFormat="1" applyFont="1" applyBorder="1">
      <alignment/>
      <protection/>
    </xf>
    <xf numFmtId="3" fontId="5" fillId="0" borderId="12" xfId="21" applyNumberFormat="1" applyFont="1" applyBorder="1" applyAlignment="1">
      <alignment horizontal="right"/>
      <protection/>
    </xf>
    <xf numFmtId="3" fontId="5" fillId="0" borderId="13" xfId="21" applyNumberFormat="1" applyFont="1" applyBorder="1">
      <alignment/>
      <protection/>
    </xf>
    <xf numFmtId="0" fontId="8" fillId="2" borderId="4" xfId="21" applyFont="1" applyFill="1" applyBorder="1" applyAlignment="1">
      <alignment wrapText="1"/>
      <protection/>
    </xf>
    <xf numFmtId="0" fontId="5" fillId="0" borderId="24" xfId="21" applyFont="1" applyBorder="1">
      <alignment/>
      <protection/>
    </xf>
    <xf numFmtId="3" fontId="5" fillId="0" borderId="24" xfId="21" applyNumberFormat="1" applyFont="1" applyBorder="1">
      <alignment/>
      <protection/>
    </xf>
    <xf numFmtId="3" fontId="5" fillId="0" borderId="24" xfId="21" applyNumberFormat="1" applyFont="1" applyBorder="1" applyAlignment="1">
      <alignment horizontal="right"/>
      <protection/>
    </xf>
    <xf numFmtId="3" fontId="5" fillId="0" borderId="4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164" fontId="5" fillId="0" borderId="25" xfId="15" applyNumberFormat="1" applyFont="1" applyBorder="1" applyAlignment="1">
      <alignment/>
    </xf>
    <xf numFmtId="0" fontId="5" fillId="0" borderId="0" xfId="21" applyFont="1" applyBorder="1">
      <alignment/>
      <protection/>
    </xf>
    <xf numFmtId="0" fontId="5" fillId="0" borderId="26" xfId="21" applyFont="1" applyBorder="1">
      <alignment/>
      <protection/>
    </xf>
    <xf numFmtId="0" fontId="5" fillId="0" borderId="15" xfId="21" applyFont="1" applyBorder="1">
      <alignment/>
      <protection/>
    </xf>
    <xf numFmtId="0" fontId="5" fillId="0" borderId="15" xfId="21" applyFont="1" applyBorder="1" applyAlignment="1">
      <alignment horizontal="center"/>
      <protection/>
    </xf>
    <xf numFmtId="0" fontId="5" fillId="0" borderId="27" xfId="21" applyFont="1" applyBorder="1">
      <alignment/>
      <protection/>
    </xf>
    <xf numFmtId="0" fontId="5" fillId="0" borderId="28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0" fontId="5" fillId="0" borderId="30" xfId="21" applyFont="1" applyBorder="1">
      <alignment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center"/>
      <protection/>
    </xf>
    <xf numFmtId="0" fontId="5" fillId="0" borderId="31" xfId="21" applyFont="1" applyBorder="1">
      <alignment/>
      <protection/>
    </xf>
    <xf numFmtId="0" fontId="11" fillId="0" borderId="26" xfId="21" applyFont="1" applyBorder="1">
      <alignment/>
      <protection/>
    </xf>
    <xf numFmtId="0" fontId="8" fillId="0" borderId="17" xfId="21" applyFont="1" applyBorder="1">
      <alignment/>
      <protection/>
    </xf>
    <xf numFmtId="0" fontId="5" fillId="0" borderId="17" xfId="21" applyFont="1" applyBorder="1">
      <alignment/>
      <protection/>
    </xf>
    <xf numFmtId="0" fontId="11" fillId="0" borderId="28" xfId="21" applyFont="1" applyBorder="1">
      <alignment/>
      <protection/>
    </xf>
    <xf numFmtId="0" fontId="5" fillId="0" borderId="18" xfId="21" applyFont="1" applyBorder="1">
      <alignment/>
      <protection/>
    </xf>
    <xf numFmtId="0" fontId="8" fillId="0" borderId="28" xfId="21" applyFont="1" applyBorder="1" applyAlignment="1">
      <alignment horizontal="center"/>
      <protection/>
    </xf>
    <xf numFmtId="0" fontId="5" fillId="0" borderId="32" xfId="21" applyFont="1" applyBorder="1" applyAlignment="1">
      <alignment horizontal="center"/>
      <protection/>
    </xf>
    <xf numFmtId="0" fontId="5" fillId="0" borderId="29" xfId="21" applyFont="1" applyBorder="1" applyAlignment="1">
      <alignment horizontal="center"/>
      <protection/>
    </xf>
    <xf numFmtId="0" fontId="11" fillId="0" borderId="30" xfId="21" applyFont="1" applyBorder="1">
      <alignment/>
      <protection/>
    </xf>
    <xf numFmtId="0" fontId="8" fillId="0" borderId="23" xfId="21" applyFont="1" applyBorder="1">
      <alignment/>
      <protection/>
    </xf>
    <xf numFmtId="0" fontId="5" fillId="0" borderId="23" xfId="21" applyFont="1" applyBorder="1">
      <alignment/>
      <protection/>
    </xf>
    <xf numFmtId="0" fontId="8" fillId="0" borderId="30" xfId="21" applyFont="1" applyBorder="1" applyAlignment="1">
      <alignment horizontal="center"/>
      <protection/>
    </xf>
    <xf numFmtId="0" fontId="5" fillId="0" borderId="31" xfId="21" applyFont="1" applyBorder="1" applyAlignment="1">
      <alignment horizontal="center"/>
      <protection/>
    </xf>
    <xf numFmtId="0" fontId="5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8" fillId="0" borderId="33" xfId="21" applyFont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8" fillId="0" borderId="34" xfId="21" applyFont="1" applyBorder="1" applyAlignment="1">
      <alignment vertical="center"/>
      <protection/>
    </xf>
    <xf numFmtId="170" fontId="5" fillId="0" borderId="33" xfId="15" applyNumberFormat="1" applyFont="1" applyBorder="1" applyAlignment="1">
      <alignment horizontal="right" vertical="center"/>
    </xf>
    <xf numFmtId="3" fontId="5" fillId="0" borderId="18" xfId="15" applyNumberFormat="1" applyFont="1" applyBorder="1" applyAlignment="1">
      <alignment vertical="center"/>
    </xf>
    <xf numFmtId="3" fontId="5" fillId="0" borderId="21" xfId="21" applyNumberFormat="1" applyFont="1" applyBorder="1" applyAlignment="1">
      <alignment horizontal="center" vertical="center"/>
      <protection/>
    </xf>
    <xf numFmtId="43" fontId="5" fillId="0" borderId="34" xfId="15" applyFont="1" applyBorder="1" applyAlignment="1">
      <alignment horizontal="right" vertical="center"/>
    </xf>
    <xf numFmtId="164" fontId="5" fillId="0" borderId="33" xfId="15" applyNumberFormat="1" applyFont="1" applyBorder="1" applyAlignment="1">
      <alignment horizontal="right"/>
    </xf>
    <xf numFmtId="164" fontId="5" fillId="0" borderId="21" xfId="15" applyNumberFormat="1" applyFont="1" applyBorder="1" applyAlignment="1">
      <alignment horizontal="center"/>
    </xf>
    <xf numFmtId="164" fontId="5" fillId="0" borderId="34" xfId="15" applyNumberFormat="1" applyFont="1" applyBorder="1" applyAlignment="1">
      <alignment horizontal="right"/>
    </xf>
    <xf numFmtId="0" fontId="12" fillId="0" borderId="0" xfId="21" applyFont="1">
      <alignment/>
      <protection/>
    </xf>
    <xf numFmtId="0" fontId="12" fillId="3" borderId="33" xfId="21" applyFont="1" applyFill="1" applyBorder="1" applyAlignment="1">
      <alignment horizontal="center"/>
      <protection/>
    </xf>
    <xf numFmtId="0" fontId="12" fillId="3" borderId="18" xfId="21" applyFont="1" applyFill="1" applyBorder="1">
      <alignment/>
      <protection/>
    </xf>
    <xf numFmtId="0" fontId="12" fillId="0" borderId="21" xfId="21" applyFont="1" applyBorder="1" applyAlignment="1">
      <alignment horizontal="center"/>
      <protection/>
    </xf>
    <xf numFmtId="43" fontId="5" fillId="0" borderId="34" xfId="15" applyFont="1" applyBorder="1" applyAlignment="1">
      <alignment horizontal="right"/>
    </xf>
    <xf numFmtId="0" fontId="10" fillId="0" borderId="0" xfId="21" applyFont="1">
      <alignment/>
      <protection/>
    </xf>
    <xf numFmtId="3" fontId="5" fillId="0" borderId="34" xfId="15" applyNumberFormat="1" applyFont="1" applyBorder="1" applyAlignment="1">
      <alignment horizontal="right"/>
    </xf>
    <xf numFmtId="0" fontId="12" fillId="3" borderId="35" xfId="21" applyFont="1" applyFill="1" applyBorder="1" applyAlignment="1">
      <alignment horizontal="center"/>
      <protection/>
    </xf>
    <xf numFmtId="0" fontId="12" fillId="3" borderId="20" xfId="21" applyFont="1" applyFill="1" applyBorder="1">
      <alignment/>
      <protection/>
    </xf>
    <xf numFmtId="0" fontId="12" fillId="3" borderId="36" xfId="21" applyFont="1" applyFill="1" applyBorder="1" applyAlignment="1">
      <alignment horizontal="center"/>
      <protection/>
    </xf>
    <xf numFmtId="0" fontId="12" fillId="3" borderId="32" xfId="21" applyFont="1" applyFill="1" applyBorder="1">
      <alignment/>
      <protection/>
    </xf>
    <xf numFmtId="0" fontId="12" fillId="3" borderId="37" xfId="21" applyFont="1" applyFill="1" applyBorder="1" applyAlignment="1">
      <alignment horizontal="center"/>
      <protection/>
    </xf>
    <xf numFmtId="0" fontId="12" fillId="3" borderId="0" xfId="21" applyFont="1" applyFill="1" applyBorder="1">
      <alignment/>
      <protection/>
    </xf>
    <xf numFmtId="3" fontId="5" fillId="0" borderId="38" xfId="15" applyNumberFormat="1" applyFont="1" applyBorder="1" applyAlignment="1">
      <alignment horizontal="right"/>
    </xf>
    <xf numFmtId="3" fontId="5" fillId="0" borderId="39" xfId="15" applyNumberFormat="1" applyFont="1" applyBorder="1" applyAlignment="1">
      <alignment horizontal="right"/>
    </xf>
    <xf numFmtId="3" fontId="5" fillId="0" borderId="34" xfId="21" applyNumberFormat="1" applyFont="1" applyBorder="1" applyAlignment="1">
      <alignment horizontal="right"/>
      <protection/>
    </xf>
    <xf numFmtId="0" fontId="8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21" xfId="21" applyFont="1" applyBorder="1" applyAlignment="1">
      <alignment horizontal="center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164" fontId="12" fillId="0" borderId="33" xfId="21" applyNumberFormat="1" applyFont="1" applyBorder="1" applyAlignment="1">
      <alignment horizontal="center"/>
      <protection/>
    </xf>
    <xf numFmtId="0" fontId="12" fillId="3" borderId="0" xfId="21" applyFont="1" applyFill="1">
      <alignment/>
      <protection/>
    </xf>
    <xf numFmtId="164" fontId="12" fillId="0" borderId="33" xfId="15" applyNumberFormat="1" applyFont="1" applyBorder="1" applyAlignment="1">
      <alignment horizontal="center"/>
    </xf>
    <xf numFmtId="0" fontId="5" fillId="0" borderId="38" xfId="21" applyFont="1" applyBorder="1">
      <alignment/>
      <protection/>
    </xf>
    <xf numFmtId="0" fontId="12" fillId="3" borderId="0" xfId="21" applyFont="1" applyFill="1" applyAlignment="1">
      <alignment horizontal="center"/>
      <protection/>
    </xf>
    <xf numFmtId="0" fontId="12" fillId="0" borderId="33" xfId="21" applyFont="1" applyBorder="1" applyAlignment="1">
      <alignment horizontal="center"/>
      <protection/>
    </xf>
    <xf numFmtId="0" fontId="12" fillId="0" borderId="18" xfId="21" applyFont="1" applyBorder="1">
      <alignment/>
      <protection/>
    </xf>
    <xf numFmtId="170" fontId="5" fillId="0" borderId="34" xfId="15" applyNumberFormat="1" applyFont="1" applyBorder="1" applyAlignment="1">
      <alignment horizontal="right"/>
    </xf>
    <xf numFmtId="170" fontId="5" fillId="0" borderId="38" xfId="15" applyNumberFormat="1" applyFont="1" applyBorder="1" applyAlignment="1">
      <alignment horizontal="right"/>
    </xf>
    <xf numFmtId="0" fontId="12" fillId="0" borderId="0" xfId="21" applyFont="1" applyAlignment="1">
      <alignment horizont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12" fillId="0" borderId="18" xfId="21" applyFont="1" applyBorder="1" applyAlignment="1">
      <alignment horizontal="center" vertical="center"/>
      <protection/>
    </xf>
    <xf numFmtId="170" fontId="5" fillId="0" borderId="33" xfId="15" applyNumberFormat="1" applyFont="1" applyBorder="1" applyAlignment="1">
      <alignment horizontal="center"/>
    </xf>
    <xf numFmtId="0" fontId="5" fillId="0" borderId="21" xfId="21" applyFont="1" applyBorder="1" applyAlignment="1">
      <alignment horizontal="center"/>
      <protection/>
    </xf>
    <xf numFmtId="170" fontId="5" fillId="0" borderId="36" xfId="15" applyNumberFormat="1" applyFont="1" applyBorder="1" applyAlignment="1">
      <alignment horizontal="center"/>
    </xf>
    <xf numFmtId="0" fontId="5" fillId="0" borderId="32" xfId="21" applyFont="1" applyBorder="1">
      <alignment/>
      <protection/>
    </xf>
    <xf numFmtId="170" fontId="5" fillId="0" borderId="39" xfId="15" applyNumberFormat="1" applyFont="1" applyBorder="1" applyAlignment="1">
      <alignment horizontal="right"/>
    </xf>
    <xf numFmtId="0" fontId="5" fillId="3" borderId="36" xfId="21" applyFont="1" applyFill="1" applyBorder="1" applyAlignment="1">
      <alignment horizontal="center"/>
      <protection/>
    </xf>
    <xf numFmtId="0" fontId="5" fillId="3" borderId="32" xfId="21" applyFont="1" applyFill="1" applyBorder="1">
      <alignment/>
      <protection/>
    </xf>
    <xf numFmtId="43" fontId="5" fillId="0" borderId="39" xfId="15" applyFont="1" applyBorder="1" applyAlignment="1">
      <alignment horizontal="right"/>
    </xf>
    <xf numFmtId="0" fontId="13" fillId="0" borderId="0" xfId="21" applyFont="1">
      <alignment/>
      <protection/>
    </xf>
    <xf numFmtId="0" fontId="8" fillId="0" borderId="32" xfId="21" applyFont="1" applyBorder="1">
      <alignment/>
      <protection/>
    </xf>
    <xf numFmtId="43" fontId="8" fillId="0" borderId="32" xfId="15" applyFont="1" applyBorder="1" applyAlignment="1">
      <alignment/>
    </xf>
    <xf numFmtId="0" fontId="4" fillId="0" borderId="0" xfId="21" applyFont="1" applyAlignment="1">
      <alignment horizontal="right"/>
      <protection/>
    </xf>
    <xf numFmtId="0" fontId="8" fillId="0" borderId="0" xfId="21" applyFont="1" applyAlignment="1">
      <alignment horizontal="left"/>
      <protection/>
    </xf>
    <xf numFmtId="0" fontId="5" fillId="2" borderId="16" xfId="21" applyFont="1" applyFill="1" applyBorder="1" applyAlignment="1">
      <alignment horizontal="center"/>
      <protection/>
    </xf>
    <xf numFmtId="0" fontId="14" fillId="2" borderId="16" xfId="21" applyFont="1" applyFill="1" applyBorder="1" applyAlignment="1">
      <alignment wrapText="1"/>
      <protection/>
    </xf>
    <xf numFmtId="0" fontId="7" fillId="2" borderId="9" xfId="21" applyFont="1" applyFill="1" applyBorder="1">
      <alignment/>
      <protection/>
    </xf>
    <xf numFmtId="0" fontId="7" fillId="2" borderId="26" xfId="21" applyFont="1" applyFill="1" applyBorder="1">
      <alignment/>
      <protection/>
    </xf>
    <xf numFmtId="0" fontId="8" fillId="2" borderId="15" xfId="21" applyFont="1" applyFill="1" applyBorder="1">
      <alignment/>
      <protection/>
    </xf>
    <xf numFmtId="0" fontId="5" fillId="2" borderId="7" xfId="21" applyFont="1" applyFill="1" applyBorder="1">
      <alignment/>
      <protection/>
    </xf>
    <xf numFmtId="0" fontId="15" fillId="2" borderId="40" xfId="21" applyFont="1" applyFill="1" applyBorder="1" applyAlignment="1">
      <alignment wrapText="1"/>
      <protection/>
    </xf>
    <xf numFmtId="0" fontId="14" fillId="2" borderId="41" xfId="21" applyFont="1" applyFill="1" applyBorder="1" applyAlignment="1">
      <alignment wrapText="1"/>
      <protection/>
    </xf>
    <xf numFmtId="0" fontId="13" fillId="2" borderId="42" xfId="21" applyFont="1" applyFill="1" applyBorder="1" applyAlignment="1">
      <alignment wrapText="1"/>
      <protection/>
    </xf>
    <xf numFmtId="0" fontId="14" fillId="2" borderId="43" xfId="21" applyFont="1" applyFill="1" applyBorder="1">
      <alignment/>
      <protection/>
    </xf>
    <xf numFmtId="0" fontId="15" fillId="2" borderId="44" xfId="21" applyFont="1" applyFill="1" applyBorder="1" applyAlignment="1">
      <alignment wrapText="1"/>
      <protection/>
    </xf>
    <xf numFmtId="0" fontId="14" fillId="2" borderId="44" xfId="21" applyFont="1" applyFill="1" applyBorder="1" applyAlignment="1">
      <alignment wrapText="1"/>
      <protection/>
    </xf>
    <xf numFmtId="0" fontId="13" fillId="2" borderId="44" xfId="21" applyFont="1" applyFill="1" applyBorder="1" applyAlignment="1">
      <alignment wrapText="1"/>
      <protection/>
    </xf>
    <xf numFmtId="0" fontId="15" fillId="2" borderId="45" xfId="21" applyFont="1" applyFill="1" applyBorder="1" applyAlignment="1">
      <alignment textRotation="90" wrapText="1"/>
      <protection/>
    </xf>
    <xf numFmtId="164" fontId="8" fillId="2" borderId="40" xfId="15" applyNumberFormat="1" applyFont="1" applyFill="1" applyBorder="1" applyAlignment="1">
      <alignment/>
    </xf>
    <xf numFmtId="164" fontId="8" fillId="2" borderId="41" xfId="15" applyNumberFormat="1" applyFont="1" applyFill="1" applyBorder="1" applyAlignment="1">
      <alignment/>
    </xf>
    <xf numFmtId="164" fontId="8" fillId="2" borderId="42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 horizontal="center"/>
    </xf>
    <xf numFmtId="3" fontId="5" fillId="0" borderId="0" xfId="21" applyNumberFormat="1" applyFont="1">
      <alignment/>
      <protection/>
    </xf>
    <xf numFmtId="0" fontId="10" fillId="0" borderId="5" xfId="21" applyFont="1" applyBorder="1">
      <alignment/>
      <protection/>
    </xf>
    <xf numFmtId="164" fontId="5" fillId="0" borderId="46" xfId="15" applyNumberFormat="1" applyFont="1" applyBorder="1" applyAlignment="1">
      <alignment/>
    </xf>
    <xf numFmtId="164" fontId="5" fillId="0" borderId="47" xfId="15" applyNumberFormat="1" applyFont="1" applyBorder="1" applyAlignment="1">
      <alignment/>
    </xf>
    <xf numFmtId="164" fontId="5" fillId="0" borderId="48" xfId="15" applyNumberFormat="1" applyFont="1" applyBorder="1" applyAlignment="1">
      <alignment/>
    </xf>
    <xf numFmtId="164" fontId="5" fillId="0" borderId="49" xfId="15" applyNumberFormat="1" applyFont="1" applyBorder="1" applyAlignment="1">
      <alignment/>
    </xf>
    <xf numFmtId="0" fontId="10" fillId="0" borderId="6" xfId="21" applyFont="1" applyBorder="1" applyAlignment="1">
      <alignment wrapText="1"/>
      <protection/>
    </xf>
    <xf numFmtId="164" fontId="5" fillId="0" borderId="50" xfId="15" applyNumberFormat="1" applyFont="1" applyBorder="1" applyAlignment="1">
      <alignment/>
    </xf>
    <xf numFmtId="164" fontId="5" fillId="0" borderId="21" xfId="15" applyNumberFormat="1" applyFont="1" applyBorder="1" applyAlignment="1">
      <alignment/>
    </xf>
    <xf numFmtId="0" fontId="10" fillId="0" borderId="6" xfId="21" applyFont="1" applyBorder="1">
      <alignment/>
      <protection/>
    </xf>
    <xf numFmtId="0" fontId="10" fillId="0" borderId="12" xfId="21" applyFont="1" applyBorder="1">
      <alignment/>
      <protection/>
    </xf>
    <xf numFmtId="164" fontId="5" fillId="0" borderId="12" xfId="15" applyNumberFormat="1" applyFont="1" applyBorder="1" applyAlignment="1">
      <alignment/>
    </xf>
    <xf numFmtId="164" fontId="5" fillId="0" borderId="51" xfId="15" applyNumberFormat="1" applyFont="1" applyBorder="1" applyAlignment="1">
      <alignment/>
    </xf>
    <xf numFmtId="164" fontId="5" fillId="0" borderId="52" xfId="15" applyNumberFormat="1" applyFont="1" applyBorder="1" applyAlignment="1">
      <alignment/>
    </xf>
    <xf numFmtId="164" fontId="5" fillId="0" borderId="53" xfId="15" applyNumberFormat="1" applyFont="1" applyBorder="1" applyAlignment="1">
      <alignment/>
    </xf>
    <xf numFmtId="0" fontId="8" fillId="2" borderId="4" xfId="21" applyFont="1" applyFill="1" applyBorder="1" applyAlignment="1">
      <alignment horizontal="left"/>
      <protection/>
    </xf>
    <xf numFmtId="164" fontId="8" fillId="2" borderId="4" xfId="15" applyNumberFormat="1" applyFont="1" applyFill="1" applyBorder="1" applyAlignment="1">
      <alignment/>
    </xf>
    <xf numFmtId="164" fontId="8" fillId="2" borderId="43" xfId="15" applyNumberFormat="1" applyFont="1" applyFill="1" applyBorder="1" applyAlignment="1">
      <alignment/>
    </xf>
    <xf numFmtId="164" fontId="8" fillId="2" borderId="44" xfId="15" applyNumberFormat="1" applyFont="1" applyFill="1" applyBorder="1" applyAlignment="1">
      <alignment/>
    </xf>
    <xf numFmtId="164" fontId="8" fillId="2" borderId="45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/>
    </xf>
    <xf numFmtId="164" fontId="5" fillId="0" borderId="10" xfId="15" applyNumberFormat="1" applyFont="1" applyBorder="1" applyAlignment="1">
      <alignment/>
    </xf>
    <xf numFmtId="164" fontId="5" fillId="0" borderId="54" xfId="15" applyNumberFormat="1" applyFont="1" applyBorder="1" applyAlignment="1">
      <alignment/>
    </xf>
    <xf numFmtId="164" fontId="5" fillId="0" borderId="55" xfId="15" applyNumberFormat="1" applyFont="1" applyBorder="1" applyAlignment="1">
      <alignment/>
    </xf>
    <xf numFmtId="164" fontId="5" fillId="0" borderId="39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56" xfId="15" applyNumberFormat="1" applyFont="1" applyBorder="1" applyAlignment="1">
      <alignment/>
    </xf>
    <xf numFmtId="164" fontId="5" fillId="0" borderId="57" xfId="15" applyNumberFormat="1" applyFont="1" applyBorder="1" applyAlignment="1">
      <alignment/>
    </xf>
    <xf numFmtId="164" fontId="5" fillId="0" borderId="58" xfId="15" applyNumberFormat="1" applyFont="1" applyBorder="1" applyAlignment="1">
      <alignment/>
    </xf>
    <xf numFmtId="164" fontId="5" fillId="0" borderId="59" xfId="15" applyNumberFormat="1" applyFont="1" applyBorder="1" applyAlignment="1">
      <alignment/>
    </xf>
    <xf numFmtId="164" fontId="5" fillId="0" borderId="60" xfId="15" applyNumberFormat="1" applyFont="1" applyBorder="1" applyAlignment="1">
      <alignment/>
    </xf>
    <xf numFmtId="164" fontId="8" fillId="2" borderId="61" xfId="15" applyNumberFormat="1" applyFont="1" applyFill="1" applyBorder="1" applyAlignment="1">
      <alignment/>
    </xf>
    <xf numFmtId="164" fontId="8" fillId="2" borderId="62" xfId="15" applyNumberFormat="1" applyFont="1" applyFill="1" applyBorder="1" applyAlignment="1">
      <alignment/>
    </xf>
    <xf numFmtId="164" fontId="8" fillId="2" borderId="63" xfId="15" applyNumberFormat="1" applyFont="1" applyFill="1" applyBorder="1" applyAlignment="1">
      <alignment/>
    </xf>
    <xf numFmtId="164" fontId="5" fillId="2" borderId="40" xfId="15" applyNumberFormat="1" applyFont="1" applyFill="1" applyBorder="1" applyAlignment="1">
      <alignment/>
    </xf>
    <xf numFmtId="164" fontId="5" fillId="0" borderId="0" xfId="21" applyNumberFormat="1" applyFont="1">
      <alignment/>
      <protection/>
    </xf>
    <xf numFmtId="0" fontId="12" fillId="0" borderId="0" xfId="21" applyFont="1" applyBorder="1" applyAlignment="1">
      <alignment/>
      <protection/>
    </xf>
    <xf numFmtId="0" fontId="8" fillId="2" borderId="16" xfId="21" applyFont="1" applyFill="1" applyBorder="1" applyAlignment="1">
      <alignment wrapText="1"/>
      <protection/>
    </xf>
    <xf numFmtId="0" fontId="8" fillId="2" borderId="9" xfId="21" applyFont="1" applyFill="1" applyBorder="1" applyAlignment="1">
      <alignment wrapText="1"/>
      <protection/>
    </xf>
    <xf numFmtId="0" fontId="8" fillId="2" borderId="9" xfId="21" applyFont="1" applyFill="1" applyBorder="1">
      <alignment/>
      <protection/>
    </xf>
    <xf numFmtId="0" fontId="8" fillId="2" borderId="27" xfId="21" applyFont="1" applyFill="1" applyBorder="1">
      <alignment/>
      <protection/>
    </xf>
    <xf numFmtId="0" fontId="8" fillId="2" borderId="7" xfId="21" applyFont="1" applyFill="1" applyBorder="1" applyAlignment="1">
      <alignment wrapText="1"/>
      <protection/>
    </xf>
    <xf numFmtId="0" fontId="8" fillId="2" borderId="16" xfId="21" applyFont="1" applyFill="1" applyBorder="1">
      <alignment/>
      <protection/>
    </xf>
    <xf numFmtId="164" fontId="8" fillId="0" borderId="6" xfId="15" applyNumberFormat="1" applyFont="1" applyBorder="1" applyAlignment="1">
      <alignment/>
    </xf>
    <xf numFmtId="3" fontId="12" fillId="0" borderId="6" xfId="21" applyNumberFormat="1" applyFont="1" applyBorder="1" applyAlignment="1">
      <alignment/>
      <protection/>
    </xf>
    <xf numFmtId="164" fontId="5" fillId="0" borderId="20" xfId="15" applyNumberFormat="1" applyFont="1" applyBorder="1" applyAlignment="1">
      <alignment/>
    </xf>
    <xf numFmtId="3" fontId="12" fillId="0" borderId="13" xfId="21" applyNumberFormat="1" applyFont="1" applyBorder="1" applyAlignment="1">
      <alignment/>
      <protection/>
    </xf>
    <xf numFmtId="164" fontId="5" fillId="0" borderId="13" xfId="15" applyNumberFormat="1" applyFont="1" applyBorder="1" applyAlignment="1">
      <alignment/>
    </xf>
    <xf numFmtId="3" fontId="8" fillId="2" borderId="24" xfId="21" applyNumberFormat="1" applyFont="1" applyFill="1" applyBorder="1" applyAlignment="1">
      <alignment horizontal="center"/>
      <protection/>
    </xf>
    <xf numFmtId="164" fontId="8" fillId="2" borderId="24" xfId="15" applyNumberFormat="1" applyFont="1" applyFill="1" applyBorder="1" applyAlignment="1">
      <alignment/>
    </xf>
    <xf numFmtId="3" fontId="8" fillId="0" borderId="0" xfId="21" applyNumberFormat="1" applyFont="1" applyBorder="1" applyAlignment="1">
      <alignment horizontal="center"/>
      <protection/>
    </xf>
    <xf numFmtId="3" fontId="8" fillId="0" borderId="0" xfId="21" applyNumberFormat="1" applyFont="1" applyBorder="1">
      <alignment/>
      <protection/>
    </xf>
    <xf numFmtId="0" fontId="3" fillId="0" borderId="0" xfId="21" applyFont="1" applyAlignment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164" fontId="8" fillId="2" borderId="30" xfId="15" applyNumberFormat="1" applyFont="1" applyFill="1" applyBorder="1" applyAlignment="1">
      <alignment/>
    </xf>
    <xf numFmtId="0" fontId="8" fillId="2" borderId="15" xfId="21" applyFont="1" applyFill="1" applyBorder="1" applyAlignment="1">
      <alignment wrapText="1"/>
      <protection/>
    </xf>
    <xf numFmtId="164" fontId="5" fillId="0" borderId="23" xfId="15" applyNumberFormat="1" applyFont="1" applyBorder="1" applyAlignment="1">
      <alignment/>
    </xf>
    <xf numFmtId="164" fontId="5" fillId="0" borderId="24" xfId="15" applyNumberFormat="1" applyFont="1" applyBorder="1" applyAlignment="1">
      <alignment/>
    </xf>
    <xf numFmtId="164" fontId="5" fillId="0" borderId="12" xfId="15" applyNumberFormat="1" applyFont="1" applyBorder="1" applyAlignment="1">
      <alignment/>
    </xf>
    <xf numFmtId="0" fontId="8" fillId="2" borderId="9" xfId="21" applyFont="1" applyFill="1" applyBorder="1" applyAlignment="1">
      <alignment horizontal="center" wrapText="1"/>
      <protection/>
    </xf>
    <xf numFmtId="164" fontId="8" fillId="0" borderId="12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0" fontId="7" fillId="0" borderId="0" xfId="21" applyFont="1" applyAlignment="1">
      <alignment horizontal="justify"/>
      <protection/>
    </xf>
    <xf numFmtId="0" fontId="8" fillId="2" borderId="7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0" fontId="8" fillId="2" borderId="29" xfId="21" applyFont="1" applyFill="1" applyBorder="1">
      <alignment/>
      <protection/>
    </xf>
    <xf numFmtId="0" fontId="14" fillId="2" borderId="7" xfId="21" applyFont="1" applyFill="1" applyBorder="1" applyAlignment="1">
      <alignment wrapText="1"/>
      <protection/>
    </xf>
    <xf numFmtId="0" fontId="13" fillId="2" borderId="7" xfId="21" applyFont="1" applyFill="1" applyBorder="1" applyAlignment="1">
      <alignment textRotation="90" wrapText="1"/>
      <protection/>
    </xf>
    <xf numFmtId="0" fontId="13" fillId="2" borderId="29" xfId="21" applyFont="1" applyFill="1" applyBorder="1" applyAlignment="1">
      <alignment wrapText="1"/>
      <protection/>
    </xf>
    <xf numFmtId="0" fontId="13" fillId="2" borderId="4" xfId="21" applyFont="1" applyFill="1" applyBorder="1" applyAlignment="1">
      <alignment wrapText="1"/>
      <protection/>
    </xf>
    <xf numFmtId="0" fontId="13" fillId="2" borderId="0" xfId="21" applyFont="1" applyFill="1" applyBorder="1" applyAlignment="1">
      <alignment wrapText="1"/>
      <protection/>
    </xf>
    <xf numFmtId="0" fontId="13" fillId="2" borderId="7" xfId="21" applyFont="1" applyFill="1" applyBorder="1" applyAlignment="1">
      <alignment wrapText="1"/>
      <protection/>
    </xf>
    <xf numFmtId="0" fontId="14" fillId="2" borderId="0" xfId="21" applyFont="1" applyFill="1" applyBorder="1" applyAlignment="1">
      <alignment wrapText="1"/>
      <protection/>
    </xf>
    <xf numFmtId="0" fontId="14" fillId="2" borderId="29" xfId="21" applyFont="1" applyFill="1" applyBorder="1" applyAlignment="1">
      <alignment wrapText="1"/>
      <protection/>
    </xf>
    <xf numFmtId="0" fontId="5" fillId="0" borderId="2" xfId="21" applyFont="1" applyBorder="1">
      <alignment/>
      <protection/>
    </xf>
    <xf numFmtId="0" fontId="5" fillId="0" borderId="9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4" fillId="0" borderId="2" xfId="21" applyFont="1" applyBorder="1" applyAlignment="1">
      <alignment/>
      <protection/>
    </xf>
    <xf numFmtId="0" fontId="5" fillId="2" borderId="9" xfId="21" applyFont="1" applyFill="1" applyBorder="1" applyAlignment="1">
      <alignment wrapText="1"/>
      <protection/>
    </xf>
    <xf numFmtId="3" fontId="8" fillId="2" borderId="4" xfId="21" applyNumberFormat="1" applyFont="1" applyFill="1" applyBorder="1">
      <alignment/>
      <protection/>
    </xf>
    <xf numFmtId="3" fontId="8" fillId="0" borderId="4" xfId="21" applyNumberFormat="1" applyFont="1" applyBorder="1">
      <alignment/>
      <protection/>
    </xf>
    <xf numFmtId="0" fontId="18" fillId="0" borderId="0" xfId="21" applyFont="1">
      <alignment/>
      <protection/>
    </xf>
    <xf numFmtId="3" fontId="8" fillId="0" borderId="0" xfId="21" applyNumberFormat="1" applyFont="1">
      <alignment/>
      <protection/>
    </xf>
    <xf numFmtId="3" fontId="5" fillId="0" borderId="32" xfId="21" applyNumberFormat="1" applyFont="1" applyBorder="1">
      <alignment/>
      <protection/>
    </xf>
    <xf numFmtId="0" fontId="8" fillId="0" borderId="18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32" xfId="21" applyFont="1" applyBorder="1" applyAlignment="1">
      <alignment horizontal="center"/>
      <protection/>
    </xf>
    <xf numFmtId="167" fontId="5" fillId="0" borderId="0" xfId="21" applyNumberFormat="1" applyFont="1">
      <alignment/>
      <protection/>
    </xf>
    <xf numFmtId="0" fontId="19" fillId="0" borderId="0" xfId="21" applyFont="1" applyBorder="1">
      <alignment/>
      <protection/>
    </xf>
    <xf numFmtId="0" fontId="8" fillId="0" borderId="0" xfId="21" applyFont="1" applyBorder="1" applyAlignment="1">
      <alignment horizontal="right"/>
      <protection/>
    </xf>
    <xf numFmtId="168" fontId="8" fillId="0" borderId="0" xfId="21" applyNumberFormat="1" applyFont="1">
      <alignment/>
      <protection/>
    </xf>
    <xf numFmtId="0" fontId="19" fillId="0" borderId="0" xfId="21" applyFont="1">
      <alignment/>
      <protection/>
    </xf>
    <xf numFmtId="0" fontId="5" fillId="0" borderId="0" xfId="21" applyFont="1" applyBorder="1" applyAlignment="1">
      <alignment/>
      <protection/>
    </xf>
    <xf numFmtId="0" fontId="5" fillId="0" borderId="0" xfId="21" applyFont="1" applyBorder="1" applyAlignment="1">
      <alignment wrapText="1"/>
      <protection/>
    </xf>
    <xf numFmtId="0" fontId="5" fillId="0" borderId="0" xfId="21" applyFont="1" applyBorder="1" applyAlignment="1">
      <alignment horizontal="center" wrapText="1"/>
      <protection/>
    </xf>
    <xf numFmtId="0" fontId="4" fillId="0" borderId="1" xfId="20" applyFont="1" applyBorder="1">
      <alignment/>
      <protection/>
    </xf>
    <xf numFmtId="0" fontId="4" fillId="0" borderId="0" xfId="20" applyFont="1">
      <alignment/>
      <protection/>
    </xf>
    <xf numFmtId="0" fontId="4" fillId="0" borderId="26" xfId="20" applyFont="1" applyBorder="1">
      <alignment/>
      <protection/>
    </xf>
    <xf numFmtId="0" fontId="4" fillId="0" borderId="15" xfId="20" applyFont="1" applyBorder="1">
      <alignment/>
      <protection/>
    </xf>
    <xf numFmtId="0" fontId="4" fillId="0" borderId="27" xfId="20" applyFont="1" applyBorder="1">
      <alignment/>
      <protection/>
    </xf>
    <xf numFmtId="0" fontId="4" fillId="0" borderId="0" xfId="20" applyFont="1" applyBorder="1">
      <alignment/>
      <protection/>
    </xf>
    <xf numFmtId="0" fontId="3" fillId="0" borderId="28" xfId="20" applyFont="1" applyBorder="1">
      <alignment/>
      <protection/>
    </xf>
    <xf numFmtId="0" fontId="3" fillId="0" borderId="0" xfId="20" applyFont="1" applyBorder="1">
      <alignment/>
      <protection/>
    </xf>
    <xf numFmtId="0" fontId="4" fillId="0" borderId="32" xfId="20" applyFont="1" applyBorder="1">
      <alignment/>
      <protection/>
    </xf>
    <xf numFmtId="0" fontId="4" fillId="0" borderId="49" xfId="20" applyFont="1" applyBorder="1">
      <alignment/>
      <protection/>
    </xf>
    <xf numFmtId="0" fontId="4" fillId="0" borderId="18" xfId="20" applyFont="1" applyBorder="1">
      <alignment/>
      <protection/>
    </xf>
    <xf numFmtId="0" fontId="4" fillId="0" borderId="56" xfId="20" applyFont="1" applyBorder="1">
      <alignment/>
      <protection/>
    </xf>
    <xf numFmtId="0" fontId="4" fillId="0" borderId="18" xfId="20" applyFont="1" applyFill="1" applyBorder="1">
      <alignment/>
      <protection/>
    </xf>
    <xf numFmtId="0" fontId="20" fillId="0" borderId="18" xfId="20" applyFont="1" applyBorder="1">
      <alignment/>
      <protection/>
    </xf>
    <xf numFmtId="0" fontId="4" fillId="0" borderId="28" xfId="20" applyFont="1" applyBorder="1">
      <alignment/>
      <protection/>
    </xf>
    <xf numFmtId="0" fontId="3" fillId="0" borderId="0" xfId="20" applyFont="1">
      <alignment/>
      <protection/>
    </xf>
    <xf numFmtId="0" fontId="4" fillId="0" borderId="29" xfId="20" applyFont="1" applyBorder="1">
      <alignment/>
      <protection/>
    </xf>
    <xf numFmtId="0" fontId="4" fillId="0" borderId="28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4" fillId="0" borderId="29" xfId="20" applyFont="1" applyBorder="1" applyAlignment="1">
      <alignment/>
      <protection/>
    </xf>
    <xf numFmtId="0" fontId="4" fillId="0" borderId="18" xfId="20" applyFont="1" applyBorder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0" fontId="4" fillId="0" borderId="30" xfId="20" applyFont="1" applyBorder="1">
      <alignment/>
      <protection/>
    </xf>
    <xf numFmtId="0" fontId="4" fillId="0" borderId="31" xfId="20" applyFont="1" applyBorder="1">
      <alignment/>
      <protection/>
    </xf>
    <xf numFmtId="14" fontId="4" fillId="0" borderId="18" xfId="20" applyNumberFormat="1" applyFont="1" applyFill="1" applyBorder="1" applyAlignment="1">
      <alignment horizontal="left"/>
      <protection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9" fillId="2" borderId="30" xfId="0" applyFont="1" applyFill="1" applyBorder="1" applyAlignment="1">
      <alignment horizontal="left"/>
    </xf>
    <xf numFmtId="0" fontId="9" fillId="2" borderId="64" xfId="0" applyFont="1" applyFill="1" applyBorder="1" applyAlignment="1">
      <alignment horizontal="left"/>
    </xf>
    <xf numFmtId="0" fontId="22" fillId="2" borderId="62" xfId="0" applyFont="1" applyFill="1" applyBorder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18" xfId="0" applyNumberFormat="1" applyFont="1" applyFill="1" applyBorder="1" applyAlignment="1">
      <alignment/>
    </xf>
    <xf numFmtId="0" fontId="25" fillId="0" borderId="0" xfId="21" applyFont="1" applyAlignment="1">
      <alignment horizontal="left"/>
      <protection/>
    </xf>
    <xf numFmtId="0" fontId="26" fillId="0" borderId="0" xfId="21" applyFont="1" applyAlignment="1">
      <alignment horizontal="left"/>
      <protection/>
    </xf>
    <xf numFmtId="0" fontId="1" fillId="0" borderId="0" xfId="21">
      <alignment/>
      <protection/>
    </xf>
    <xf numFmtId="0" fontId="27" fillId="0" borderId="0" xfId="21" applyFont="1" applyBorder="1" applyAlignment="1">
      <alignment horizontal="left"/>
      <protection/>
    </xf>
    <xf numFmtId="0" fontId="24" fillId="0" borderId="0" xfId="21" applyFont="1">
      <alignment/>
      <protection/>
    </xf>
    <xf numFmtId="0" fontId="25" fillId="0" borderId="0" xfId="21" applyFont="1" applyAlignment="1">
      <alignment horizontal="justify"/>
      <protection/>
    </xf>
    <xf numFmtId="0" fontId="27" fillId="0" borderId="0" xfId="21" applyFont="1" applyAlignment="1">
      <alignment horizontal="center"/>
      <protection/>
    </xf>
    <xf numFmtId="164" fontId="5" fillId="0" borderId="0" xfId="21" applyNumberFormat="1" applyFont="1" applyAlignment="1">
      <alignment horizontal="right"/>
      <protection/>
    </xf>
    <xf numFmtId="0" fontId="3" fillId="2" borderId="40" xfId="21" applyFont="1" applyFill="1" applyBorder="1" applyAlignment="1">
      <alignment wrapText="1"/>
      <protection/>
    </xf>
    <xf numFmtId="0" fontId="3" fillId="2" borderId="41" xfId="21" applyFont="1" applyFill="1" applyBorder="1" applyAlignment="1">
      <alignment wrapText="1"/>
      <protection/>
    </xf>
    <xf numFmtId="0" fontId="3" fillId="2" borderId="44" xfId="21" applyFont="1" applyFill="1" applyBorder="1" applyAlignment="1">
      <alignment wrapText="1"/>
      <protection/>
    </xf>
    <xf numFmtId="0" fontId="28" fillId="2" borderId="26" xfId="21" applyFont="1" applyFill="1" applyBorder="1" applyAlignment="1">
      <alignment wrapText="1"/>
      <protection/>
    </xf>
    <xf numFmtId="0" fontId="28" fillId="2" borderId="15" xfId="21" applyFont="1" applyFill="1" applyBorder="1">
      <alignment/>
      <protection/>
    </xf>
    <xf numFmtId="0" fontId="3" fillId="2" borderId="4" xfId="21" applyFont="1" applyFill="1" applyBorder="1" applyAlignment="1">
      <alignment wrapText="1"/>
      <protection/>
    </xf>
    <xf numFmtId="0" fontId="17" fillId="0" borderId="15" xfId="21" applyFont="1" applyBorder="1">
      <alignment/>
      <protection/>
    </xf>
    <xf numFmtId="3" fontId="4" fillId="0" borderId="24" xfId="21" applyNumberFormat="1" applyFont="1" applyBorder="1">
      <alignment/>
      <protection/>
    </xf>
    <xf numFmtId="0" fontId="17" fillId="0" borderId="14" xfId="21" applyFont="1" applyBorder="1">
      <alignment/>
      <protection/>
    </xf>
    <xf numFmtId="3" fontId="4" fillId="0" borderId="8" xfId="21" applyNumberFormat="1" applyFont="1" applyBorder="1">
      <alignment/>
      <protection/>
    </xf>
    <xf numFmtId="0" fontId="17" fillId="0" borderId="11" xfId="21" applyFont="1" applyBorder="1">
      <alignment/>
      <protection/>
    </xf>
    <xf numFmtId="3" fontId="4" fillId="0" borderId="6" xfId="21" applyNumberFormat="1" applyFont="1" applyBorder="1" applyAlignment="1">
      <alignment horizontal="right"/>
      <protection/>
    </xf>
    <xf numFmtId="3" fontId="4" fillId="0" borderId="6" xfId="21" applyNumberFormat="1" applyFont="1" applyBorder="1">
      <alignment/>
      <protection/>
    </xf>
    <xf numFmtId="0" fontId="17" fillId="0" borderId="57" xfId="21" applyFont="1" applyBorder="1">
      <alignment/>
      <protection/>
    </xf>
    <xf numFmtId="3" fontId="4" fillId="0" borderId="13" xfId="21" applyNumberFormat="1" applyFont="1" applyBorder="1" applyAlignment="1">
      <alignment horizontal="right"/>
      <protection/>
    </xf>
    <xf numFmtId="0" fontId="29" fillId="2" borderId="2" xfId="21" applyFont="1" applyFill="1" applyBorder="1">
      <alignment/>
      <protection/>
    </xf>
    <xf numFmtId="0" fontId="28" fillId="2" borderId="9" xfId="21" applyFont="1" applyFill="1" applyBorder="1">
      <alignment/>
      <protection/>
    </xf>
    <xf numFmtId="3" fontId="3" fillId="2" borderId="4" xfId="21" applyNumberFormat="1" applyFont="1" applyFill="1" applyBorder="1">
      <alignment/>
      <protection/>
    </xf>
    <xf numFmtId="0" fontId="4" fillId="0" borderId="28" xfId="21" applyFont="1" applyBorder="1">
      <alignment/>
      <protection/>
    </xf>
    <xf numFmtId="3" fontId="4" fillId="0" borderId="7" xfId="21" applyNumberFormat="1" applyFont="1" applyBorder="1">
      <alignment/>
      <protection/>
    </xf>
    <xf numFmtId="3" fontId="5" fillId="0" borderId="7" xfId="21" applyNumberFormat="1" applyFont="1" applyBorder="1">
      <alignment/>
      <protection/>
    </xf>
    <xf numFmtId="3" fontId="4" fillId="0" borderId="8" xfId="21" applyNumberFormat="1" applyFont="1" applyBorder="1" applyAlignment="1">
      <alignment horizontal="right"/>
      <protection/>
    </xf>
    <xf numFmtId="0" fontId="17" fillId="0" borderId="65" xfId="21" applyFont="1" applyBorder="1">
      <alignment/>
      <protection/>
    </xf>
    <xf numFmtId="3" fontId="4" fillId="0" borderId="12" xfId="21" applyNumberFormat="1" applyFont="1" applyBorder="1" applyAlignment="1">
      <alignment horizontal="right"/>
      <protection/>
    </xf>
    <xf numFmtId="0" fontId="4" fillId="2" borderId="30" xfId="21" applyFont="1" applyFill="1" applyBorder="1">
      <alignment/>
      <protection/>
    </xf>
    <xf numFmtId="0" fontId="28" fillId="2" borderId="1" xfId="21" applyFont="1" applyFill="1" applyBorder="1">
      <alignment/>
      <protection/>
    </xf>
    <xf numFmtId="3" fontId="3" fillId="2" borderId="4" xfId="21" applyNumberFormat="1" applyFont="1" applyFill="1" applyBorder="1" applyAlignment="1">
      <alignment horizontal="right"/>
      <protection/>
    </xf>
    <xf numFmtId="0" fontId="4" fillId="0" borderId="26" xfId="21" applyFont="1" applyBorder="1">
      <alignment/>
      <protection/>
    </xf>
    <xf numFmtId="3" fontId="4" fillId="0" borderId="16" xfId="21" applyNumberFormat="1" applyFont="1" applyBorder="1">
      <alignment/>
      <protection/>
    </xf>
    <xf numFmtId="0" fontId="4" fillId="0" borderId="14" xfId="21" applyFont="1" applyFill="1" applyBorder="1">
      <alignment/>
      <protection/>
    </xf>
    <xf numFmtId="0" fontId="4" fillId="0" borderId="11" xfId="21" applyFont="1" applyFill="1" applyBorder="1">
      <alignment/>
      <protection/>
    </xf>
    <xf numFmtId="0" fontId="4" fillId="0" borderId="19" xfId="21" applyFont="1" applyFill="1" applyBorder="1">
      <alignment/>
      <protection/>
    </xf>
    <xf numFmtId="0" fontId="17" fillId="0" borderId="19" xfId="21" applyFont="1" applyBorder="1">
      <alignment/>
      <protection/>
    </xf>
    <xf numFmtId="3" fontId="5" fillId="0" borderId="16" xfId="21" applyNumberFormat="1" applyFont="1" applyBorder="1">
      <alignment/>
      <protection/>
    </xf>
    <xf numFmtId="0" fontId="28" fillId="0" borderId="8" xfId="21" applyFont="1" applyBorder="1">
      <alignment/>
      <protection/>
    </xf>
    <xf numFmtId="0" fontId="28" fillId="0" borderId="14" xfId="21" applyFont="1" applyBorder="1">
      <alignment/>
      <protection/>
    </xf>
    <xf numFmtId="3" fontId="5" fillId="0" borderId="8" xfId="21" applyNumberFormat="1" applyFont="1" applyBorder="1">
      <alignment/>
      <protection/>
    </xf>
    <xf numFmtId="3" fontId="4" fillId="0" borderId="13" xfId="21" applyNumberFormat="1" applyFont="1" applyBorder="1">
      <alignment/>
      <protection/>
    </xf>
    <xf numFmtId="0" fontId="28" fillId="2" borderId="30" xfId="21" applyFont="1" applyFill="1" applyBorder="1">
      <alignment/>
      <protection/>
    </xf>
    <xf numFmtId="3" fontId="3" fillId="2" borderId="24" xfId="21" applyNumberFormat="1" applyFont="1" applyFill="1" applyBorder="1">
      <alignment/>
      <protection/>
    </xf>
    <xf numFmtId="0" fontId="28" fillId="0" borderId="2" xfId="21" applyFont="1" applyBorder="1">
      <alignment/>
      <protection/>
    </xf>
    <xf numFmtId="0" fontId="28" fillId="0" borderId="9" xfId="21" applyFont="1" applyBorder="1">
      <alignment/>
      <protection/>
    </xf>
    <xf numFmtId="3" fontId="4" fillId="0" borderId="4" xfId="21" applyNumberFormat="1" applyFont="1" applyBorder="1">
      <alignment/>
      <protection/>
    </xf>
    <xf numFmtId="3" fontId="3" fillId="0" borderId="4" xfId="21" applyNumberFormat="1" applyFont="1" applyBorder="1">
      <alignment/>
      <protection/>
    </xf>
    <xf numFmtId="3" fontId="0" fillId="0" borderId="0" xfId="0" applyNumberFormat="1" applyAlignment="1">
      <alignment/>
    </xf>
    <xf numFmtId="0" fontId="8" fillId="0" borderId="6" xfId="21" applyFont="1" applyBorder="1" applyAlignment="1">
      <alignment wrapText="1"/>
      <protection/>
    </xf>
    <xf numFmtId="3" fontId="5" fillId="0" borderId="11" xfId="0" applyNumberFormat="1" applyFont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/>
    </xf>
    <xf numFmtId="3" fontId="16" fillId="0" borderId="5" xfId="0" applyNumberFormat="1" applyFont="1" applyBorder="1" applyAlignment="1">
      <alignment/>
    </xf>
    <xf numFmtId="3" fontId="16" fillId="0" borderId="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6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/>
    </xf>
    <xf numFmtId="3" fontId="8" fillId="0" borderId="6" xfId="0" applyNumberFormat="1" applyFont="1" applyFill="1" applyBorder="1" applyAlignment="1">
      <alignment/>
    </xf>
    <xf numFmtId="3" fontId="5" fillId="0" borderId="1" xfId="21" applyNumberFormat="1" applyFont="1" applyBorder="1">
      <alignment/>
      <protection/>
    </xf>
    <xf numFmtId="164" fontId="5" fillId="0" borderId="66" xfId="15" applyNumberFormat="1" applyFont="1" applyBorder="1" applyAlignment="1">
      <alignment/>
    </xf>
    <xf numFmtId="164" fontId="5" fillId="0" borderId="19" xfId="15" applyNumberFormat="1" applyFont="1" applyBorder="1" applyAlignment="1">
      <alignment/>
    </xf>
    <xf numFmtId="164" fontId="8" fillId="0" borderId="56" xfId="15" applyNumberFormat="1" applyFont="1" applyBorder="1" applyAlignment="1">
      <alignment/>
    </xf>
    <xf numFmtId="164" fontId="5" fillId="0" borderId="31" xfId="15" applyNumberFormat="1" applyFont="1" applyBorder="1" applyAlignment="1">
      <alignment/>
    </xf>
    <xf numFmtId="164" fontId="8" fillId="0" borderId="16" xfId="15" applyNumberFormat="1" applyFont="1" applyBorder="1" applyAlignment="1">
      <alignment/>
    </xf>
    <xf numFmtId="3" fontId="11" fillId="0" borderId="8" xfId="21" applyNumberFormat="1" applyFont="1" applyBorder="1" applyAlignment="1">
      <alignment/>
      <protection/>
    </xf>
    <xf numFmtId="164" fontId="8" fillId="0" borderId="26" xfId="15" applyNumberFormat="1" applyFont="1" applyBorder="1" applyAlignment="1">
      <alignment/>
    </xf>
    <xf numFmtId="164" fontId="8" fillId="0" borderId="27" xfId="15" applyNumberFormat="1" applyFont="1" applyBorder="1" applyAlignment="1">
      <alignment wrapText="1"/>
    </xf>
    <xf numFmtId="164" fontId="5" fillId="0" borderId="8" xfId="15" applyNumberFormat="1" applyFont="1" applyBorder="1" applyAlignment="1">
      <alignment wrapText="1"/>
    </xf>
    <xf numFmtId="164" fontId="5" fillId="0" borderId="17" xfId="15" applyNumberFormat="1" applyFont="1" applyBorder="1" applyAlignment="1">
      <alignment wrapText="1"/>
    </xf>
    <xf numFmtId="164" fontId="8" fillId="0" borderId="67" xfId="15" applyNumberFormat="1" applyFont="1" applyBorder="1" applyAlignment="1">
      <alignment wrapText="1"/>
    </xf>
    <xf numFmtId="164" fontId="5" fillId="0" borderId="68" xfId="15" applyNumberFormat="1" applyFont="1" applyBorder="1" applyAlignment="1">
      <alignment/>
    </xf>
    <xf numFmtId="0" fontId="8" fillId="0" borderId="0" xfId="21" applyFont="1" applyBorder="1" applyAlignment="1">
      <alignment/>
      <protection/>
    </xf>
    <xf numFmtId="3" fontId="22" fillId="0" borderId="55" xfId="0" applyNumberFormat="1" applyFont="1" applyBorder="1" applyAlignment="1">
      <alignment horizontal="right"/>
    </xf>
    <xf numFmtId="3" fontId="22" fillId="0" borderId="55" xfId="0" applyNumberFormat="1" applyFont="1" applyBorder="1" applyAlignment="1">
      <alignment/>
    </xf>
    <xf numFmtId="2" fontId="22" fillId="0" borderId="55" xfId="0" applyFont="1" applyBorder="1" applyAlignment="1">
      <alignment horizontal="center"/>
    </xf>
    <xf numFmtId="3" fontId="22" fillId="0" borderId="69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53" xfId="15" applyNumberFormat="1" applyFont="1" applyBorder="1" applyAlignment="1">
      <alignment/>
    </xf>
    <xf numFmtId="3" fontId="22" fillId="2" borderId="4" xfId="0" applyNumberFormat="1" applyFont="1" applyFill="1" applyBorder="1" applyAlignment="1">
      <alignment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3" fontId="22" fillId="0" borderId="52" xfId="0" applyNumberFormat="1" applyFont="1" applyBorder="1" applyAlignment="1">
      <alignment horizontal="right"/>
    </xf>
    <xf numFmtId="3" fontId="22" fillId="0" borderId="52" xfId="0" applyNumberFormat="1" applyFont="1" applyBorder="1" applyAlignment="1">
      <alignment/>
    </xf>
    <xf numFmtId="43" fontId="22" fillId="0" borderId="52" xfId="15" applyFont="1" applyBorder="1" applyAlignment="1">
      <alignment horizontal="center"/>
    </xf>
    <xf numFmtId="3" fontId="22" fillId="0" borderId="35" xfId="15" applyNumberFormat="1" applyFont="1" applyBorder="1" applyAlignment="1">
      <alignment/>
    </xf>
    <xf numFmtId="0" fontId="9" fillId="2" borderId="2" xfId="0" applyFont="1" applyFill="1" applyBorder="1" applyAlignment="1">
      <alignment horizontal="left"/>
    </xf>
    <xf numFmtId="0" fontId="9" fillId="2" borderId="70" xfId="0" applyFont="1" applyFill="1" applyBorder="1" applyAlignment="1">
      <alignment horizontal="left"/>
    </xf>
    <xf numFmtId="3" fontId="22" fillId="2" borderId="41" xfId="0" applyNumberFormat="1" applyFont="1" applyFill="1" applyBorder="1" applyAlignment="1">
      <alignment horizontal="right"/>
    </xf>
    <xf numFmtId="0" fontId="22" fillId="2" borderId="41" xfId="0" applyFont="1" applyFill="1" applyBorder="1" applyAlignment="1">
      <alignment/>
    </xf>
    <xf numFmtId="3" fontId="22" fillId="2" borderId="41" xfId="0" applyNumberFormat="1" applyFont="1" applyFill="1" applyBorder="1" applyAlignment="1">
      <alignment/>
    </xf>
    <xf numFmtId="43" fontId="22" fillId="2" borderId="41" xfId="0" applyNumberFormat="1" applyFont="1" applyFill="1" applyBorder="1" applyAlignment="1">
      <alignment/>
    </xf>
    <xf numFmtId="3" fontId="22" fillId="2" borderId="71" xfId="0" applyNumberFormat="1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4" xfId="0" applyFont="1" applyBorder="1" applyAlignment="1">
      <alignment wrapText="1"/>
    </xf>
    <xf numFmtId="0" fontId="30" fillId="0" borderId="45" xfId="0" applyFont="1" applyBorder="1" applyAlignment="1">
      <alignment/>
    </xf>
    <xf numFmtId="0" fontId="22" fillId="0" borderId="45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3" fontId="22" fillId="0" borderId="22" xfId="0" applyNumberFormat="1" applyFont="1" applyBorder="1" applyAlignment="1">
      <alignment wrapText="1"/>
    </xf>
    <xf numFmtId="0" fontId="22" fillId="0" borderId="5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3" fontId="22" fillId="0" borderId="25" xfId="0" applyNumberFormat="1" applyFont="1" applyBorder="1" applyAlignment="1">
      <alignment wrapText="1"/>
    </xf>
    <xf numFmtId="3" fontId="22" fillId="0" borderId="53" xfId="0" applyNumberFormat="1" applyFont="1" applyBorder="1" applyAlignment="1">
      <alignment wrapText="1"/>
    </xf>
    <xf numFmtId="3" fontId="22" fillId="2" borderId="71" xfId="0" applyNumberFormat="1" applyFont="1" applyFill="1" applyBorder="1" applyAlignment="1">
      <alignment horizontal="right"/>
    </xf>
    <xf numFmtId="3" fontId="22" fillId="2" borderId="42" xfId="0" applyNumberFormat="1" applyFont="1" applyFill="1" applyBorder="1" applyAlignment="1">
      <alignment horizontal="right"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72" xfId="0" applyFont="1" applyBorder="1" applyAlignment="1">
      <alignment/>
    </xf>
    <xf numFmtId="0" fontId="31" fillId="0" borderId="4" xfId="0" applyFont="1" applyBorder="1" applyAlignment="1">
      <alignment wrapText="1"/>
    </xf>
    <xf numFmtId="0" fontId="16" fillId="0" borderId="15" xfId="0" applyFont="1" applyBorder="1" applyAlignment="1">
      <alignment/>
    </xf>
    <xf numFmtId="2" fontId="22" fillId="0" borderId="22" xfId="0" applyNumberFormat="1" applyFont="1" applyBorder="1" applyAlignment="1">
      <alignment horizontal="right"/>
    </xf>
    <xf numFmtId="2" fontId="22" fillId="0" borderId="60" xfId="15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2" fontId="22" fillId="0" borderId="0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2" xfId="0" applyFont="1" applyBorder="1" applyAlignment="1">
      <alignment/>
    </xf>
    <xf numFmtId="2" fontId="22" fillId="0" borderId="22" xfId="0" applyFont="1" applyBorder="1" applyAlignment="1">
      <alignment/>
    </xf>
    <xf numFmtId="2" fontId="22" fillId="0" borderId="22" xfId="15" applyNumberFormat="1" applyFont="1" applyBorder="1" applyAlignment="1">
      <alignment horizontal="right"/>
    </xf>
    <xf numFmtId="3" fontId="22" fillId="2" borderId="63" xfId="15" applyNumberFormat="1" applyFont="1" applyFill="1" applyBorder="1" applyAlignment="1">
      <alignment horizontal="right"/>
    </xf>
    <xf numFmtId="0" fontId="1" fillId="0" borderId="0" xfId="19">
      <alignment/>
      <protection/>
    </xf>
    <xf numFmtId="164" fontId="1" fillId="0" borderId="0" xfId="19" applyNumberFormat="1">
      <alignment/>
      <protection/>
    </xf>
    <xf numFmtId="0" fontId="5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64" fontId="33" fillId="0" borderId="54" xfId="15" applyNumberFormat="1" applyFont="1" applyBorder="1" applyAlignment="1">
      <alignment horizontal="center"/>
    </xf>
    <xf numFmtId="164" fontId="33" fillId="0" borderId="55" xfId="15" applyNumberFormat="1" applyFont="1" applyBorder="1" applyAlignment="1">
      <alignment/>
    </xf>
    <xf numFmtId="164" fontId="33" fillId="0" borderId="67" xfId="15" applyNumberFormat="1" applyFont="1" applyBorder="1" applyAlignment="1">
      <alignment/>
    </xf>
    <xf numFmtId="3" fontId="33" fillId="0" borderId="55" xfId="15" applyNumberFormat="1" applyFont="1" applyBorder="1" applyAlignment="1">
      <alignment horizontal="center"/>
    </xf>
    <xf numFmtId="164" fontId="33" fillId="0" borderId="67" xfId="15" applyNumberFormat="1" applyFont="1" applyBorder="1" applyAlignment="1">
      <alignment horizontal="center"/>
    </xf>
    <xf numFmtId="164" fontId="33" fillId="0" borderId="8" xfId="15" applyNumberFormat="1" applyFont="1" applyBorder="1" applyAlignment="1">
      <alignment horizontal="center"/>
    </xf>
    <xf numFmtId="164" fontId="33" fillId="0" borderId="8" xfId="15" applyNumberFormat="1" applyFont="1" applyBorder="1" applyAlignment="1">
      <alignment/>
    </xf>
    <xf numFmtId="164" fontId="33" fillId="0" borderId="21" xfId="15" applyNumberFormat="1" applyFont="1" applyBorder="1" applyAlignment="1">
      <alignment/>
    </xf>
    <xf numFmtId="164" fontId="33" fillId="0" borderId="56" xfId="15" applyNumberFormat="1" applyFont="1" applyBorder="1" applyAlignment="1">
      <alignment/>
    </xf>
    <xf numFmtId="3" fontId="33" fillId="0" borderId="21" xfId="15" applyNumberFormat="1" applyFont="1" applyBorder="1" applyAlignment="1">
      <alignment horizontal="center"/>
    </xf>
    <xf numFmtId="164" fontId="33" fillId="0" borderId="56" xfId="15" applyNumberFormat="1" applyFont="1" applyBorder="1" applyAlignment="1">
      <alignment horizontal="center"/>
    </xf>
    <xf numFmtId="164" fontId="33" fillId="0" borderId="6" xfId="15" applyNumberFormat="1" applyFont="1" applyBorder="1" applyAlignment="1">
      <alignment horizontal="center"/>
    </xf>
    <xf numFmtId="164" fontId="33" fillId="0" borderId="6" xfId="15" applyNumberFormat="1" applyFont="1" applyBorder="1" applyAlignment="1">
      <alignment/>
    </xf>
    <xf numFmtId="164" fontId="33" fillId="0" borderId="50" xfId="15" applyNumberFormat="1" applyFont="1" applyBorder="1" applyAlignment="1">
      <alignment/>
    </xf>
    <xf numFmtId="164" fontId="33" fillId="0" borderId="58" xfId="15" applyNumberFormat="1" applyFont="1" applyBorder="1" applyAlignment="1">
      <alignment/>
    </xf>
    <xf numFmtId="164" fontId="33" fillId="0" borderId="59" xfId="15" applyNumberFormat="1" applyFont="1" applyBorder="1" applyAlignment="1">
      <alignment/>
    </xf>
    <xf numFmtId="164" fontId="33" fillId="0" borderId="68" xfId="15" applyNumberFormat="1" applyFont="1" applyBorder="1" applyAlignment="1">
      <alignment/>
    </xf>
    <xf numFmtId="164" fontId="33" fillId="0" borderId="13" xfId="15" applyNumberFormat="1" applyFont="1" applyBorder="1" applyAlignment="1">
      <alignment/>
    </xf>
    <xf numFmtId="164" fontId="5" fillId="0" borderId="0" xfId="19" applyNumberFormat="1" applyFont="1">
      <alignment/>
      <protection/>
    </xf>
    <xf numFmtId="0" fontId="34" fillId="0" borderId="0" xfId="19" applyFont="1" applyFill="1" applyBorder="1">
      <alignment/>
      <protection/>
    </xf>
    <xf numFmtId="0" fontId="32" fillId="0" borderId="0" xfId="19" applyFont="1" applyFill="1" applyBorder="1">
      <alignment/>
      <protection/>
    </xf>
    <xf numFmtId="3" fontId="33" fillId="0" borderId="59" xfId="15" applyNumberFormat="1" applyFont="1" applyBorder="1" applyAlignment="1">
      <alignment horizontal="center"/>
    </xf>
    <xf numFmtId="0" fontId="32" fillId="2" borderId="2" xfId="19" applyFont="1" applyFill="1" applyBorder="1">
      <alignment/>
      <protection/>
    </xf>
    <xf numFmtId="164" fontId="32" fillId="2" borderId="2" xfId="19" applyNumberFormat="1" applyFont="1" applyFill="1" applyBorder="1">
      <alignment/>
      <protection/>
    </xf>
    <xf numFmtId="164" fontId="32" fillId="2" borderId="4" xfId="19" applyNumberFormat="1" applyFont="1" applyFill="1" applyBorder="1">
      <alignment/>
      <protection/>
    </xf>
    <xf numFmtId="0" fontId="3" fillId="2" borderId="9" xfId="19" applyFont="1" applyFill="1" applyBorder="1" applyAlignment="1">
      <alignment horizontal="center"/>
      <protection/>
    </xf>
    <xf numFmtId="0" fontId="32" fillId="2" borderId="16" xfId="19" applyFont="1" applyFill="1" applyBorder="1" applyAlignment="1">
      <alignment horizontal="center"/>
      <protection/>
    </xf>
    <xf numFmtId="0" fontId="4" fillId="2" borderId="16" xfId="19" applyFont="1" applyFill="1" applyBorder="1" applyAlignment="1">
      <alignment horizontal="center"/>
      <protection/>
    </xf>
    <xf numFmtId="0" fontId="3" fillId="2" borderId="43" xfId="19" applyFont="1" applyFill="1" applyBorder="1" applyAlignment="1">
      <alignment horizontal="center"/>
      <protection/>
    </xf>
    <xf numFmtId="0" fontId="3" fillId="2" borderId="45" xfId="19" applyFont="1" applyFill="1" applyBorder="1" applyAlignment="1">
      <alignment horizontal="center"/>
      <protection/>
    </xf>
    <xf numFmtId="0" fontId="3" fillId="2" borderId="28" xfId="19" applyFont="1" applyFill="1" applyBorder="1" applyAlignment="1">
      <alignment horizontal="center"/>
      <protection/>
    </xf>
    <xf numFmtId="0" fontId="3" fillId="2" borderId="27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26" xfId="19" applyFont="1" applyFill="1" applyBorder="1" applyAlignment="1">
      <alignment horizontal="center"/>
      <protection/>
    </xf>
    <xf numFmtId="0" fontId="33" fillId="0" borderId="14" xfId="19" applyFont="1" applyFill="1" applyBorder="1">
      <alignment/>
      <protection/>
    </xf>
    <xf numFmtId="0" fontId="33" fillId="0" borderId="11" xfId="19" applyFont="1" applyFill="1" applyBorder="1">
      <alignment/>
      <protection/>
    </xf>
    <xf numFmtId="0" fontId="33" fillId="0" borderId="19" xfId="19" applyFont="1" applyFill="1" applyBorder="1">
      <alignment/>
      <protection/>
    </xf>
    <xf numFmtId="0" fontId="32" fillId="0" borderId="0" xfId="19" applyFont="1" applyAlignment="1">
      <alignment/>
      <protection/>
    </xf>
    <xf numFmtId="0" fontId="12" fillId="0" borderId="47" xfId="21" applyFont="1" applyBorder="1" applyAlignment="1">
      <alignment horizontal="center"/>
      <protection/>
    </xf>
    <xf numFmtId="3" fontId="5" fillId="0" borderId="52" xfId="15" applyNumberFormat="1" applyFont="1" applyBorder="1" applyAlignment="1">
      <alignment horizontal="center"/>
    </xf>
    <xf numFmtId="3" fontId="5" fillId="0" borderId="47" xfId="15" applyNumberFormat="1" applyFont="1" applyBorder="1" applyAlignment="1">
      <alignment horizontal="center"/>
    </xf>
    <xf numFmtId="0" fontId="21" fillId="0" borderId="28" xfId="20" applyFont="1" applyBorder="1" applyAlignment="1">
      <alignment horizontal="center"/>
      <protection/>
    </xf>
    <xf numFmtId="0" fontId="21" fillId="0" borderId="0" xfId="20" applyFont="1" applyBorder="1" applyAlignment="1">
      <alignment horizontal="center"/>
      <protection/>
    </xf>
    <xf numFmtId="0" fontId="21" fillId="0" borderId="29" xfId="20" applyFont="1" applyBorder="1" applyAlignment="1">
      <alignment horizontal="center"/>
      <protection/>
    </xf>
    <xf numFmtId="0" fontId="3" fillId="2" borderId="2" xfId="21" applyFont="1" applyFill="1" applyBorder="1" applyAlignment="1">
      <alignment wrapText="1"/>
      <protection/>
    </xf>
    <xf numFmtId="0" fontId="5" fillId="2" borderId="3" xfId="21" applyFont="1" applyFill="1" applyBorder="1" applyAlignment="1">
      <alignment/>
      <protection/>
    </xf>
    <xf numFmtId="0" fontId="8" fillId="2" borderId="2" xfId="21" applyFont="1" applyFill="1" applyBorder="1" applyAlignment="1">
      <alignment horizontal="center"/>
      <protection/>
    </xf>
    <xf numFmtId="0" fontId="8" fillId="2" borderId="3" xfId="21" applyFont="1" applyFill="1" applyBorder="1" applyAlignment="1">
      <alignment horizontal="center"/>
      <protection/>
    </xf>
    <xf numFmtId="0" fontId="12" fillId="0" borderId="52" xfId="21" applyFont="1" applyBorder="1" applyAlignment="1">
      <alignment horizontal="center"/>
      <protection/>
    </xf>
    <xf numFmtId="3" fontId="5" fillId="0" borderId="52" xfId="21" applyNumberFormat="1" applyFont="1" applyBorder="1" applyAlignment="1">
      <alignment horizontal="center"/>
      <protection/>
    </xf>
    <xf numFmtId="3" fontId="5" fillId="0" borderId="47" xfId="21" applyNumberFormat="1" applyFont="1" applyBorder="1" applyAlignment="1">
      <alignment horizontal="center"/>
      <protection/>
    </xf>
    <xf numFmtId="0" fontId="5" fillId="0" borderId="26" xfId="2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0" fontId="5" fillId="0" borderId="27" xfId="21" applyFont="1" applyBorder="1" applyAlignment="1">
      <alignment horizontal="center"/>
      <protection/>
    </xf>
    <xf numFmtId="0" fontId="14" fillId="2" borderId="16" xfId="21" applyFont="1" applyFill="1" applyBorder="1" applyAlignment="1">
      <alignment wrapText="1"/>
      <protection/>
    </xf>
    <xf numFmtId="0" fontId="8" fillId="2" borderId="24" xfId="21" applyFont="1" applyFill="1" applyBorder="1" applyAlignment="1">
      <alignment/>
      <protection/>
    </xf>
    <xf numFmtId="0" fontId="14" fillId="2" borderId="25" xfId="21" applyFont="1" applyFill="1" applyBorder="1" applyAlignment="1">
      <alignment wrapText="1"/>
      <protection/>
    </xf>
    <xf numFmtId="0" fontId="8" fillId="2" borderId="66" xfId="21" applyFont="1" applyFill="1" applyBorder="1" applyAlignment="1">
      <alignment/>
      <protection/>
    </xf>
    <xf numFmtId="0" fontId="3" fillId="0" borderId="0" xfId="21" applyFont="1" applyBorder="1" applyAlignment="1">
      <alignment/>
      <protection/>
    </xf>
    <xf numFmtId="0" fontId="5" fillId="0" borderId="0" xfId="21" applyFont="1" applyAlignment="1">
      <alignment/>
      <protection/>
    </xf>
    <xf numFmtId="0" fontId="8" fillId="2" borderId="16" xfId="21" applyFont="1" applyFill="1" applyBorder="1" applyAlignment="1">
      <alignment horizontal="center" wrapText="1"/>
      <protection/>
    </xf>
    <xf numFmtId="0" fontId="8" fillId="2" borderId="7" xfId="21" applyFont="1" applyFill="1" applyBorder="1" applyAlignment="1">
      <alignment horizontal="center" wrapText="1"/>
      <protection/>
    </xf>
    <xf numFmtId="0" fontId="8" fillId="2" borderId="73" xfId="21" applyFont="1" applyFill="1" applyBorder="1" applyAlignment="1">
      <alignment horizontal="center"/>
      <protection/>
    </xf>
    <xf numFmtId="0" fontId="8" fillId="2" borderId="74" xfId="21" applyFont="1" applyFill="1" applyBorder="1" applyAlignment="1">
      <alignment horizontal="center"/>
      <protection/>
    </xf>
    <xf numFmtId="0" fontId="9" fillId="2" borderId="2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59" xfId="0" applyFont="1" applyBorder="1" applyAlignment="1">
      <alignment horizontal="left"/>
    </xf>
    <xf numFmtId="0" fontId="22" fillId="0" borderId="21" xfId="0" applyFont="1" applyBorder="1" applyAlignment="1">
      <alignment horizontal="center"/>
    </xf>
    <xf numFmtId="2" fontId="22" fillId="0" borderId="21" xfId="0" applyFont="1" applyBorder="1" applyAlignment="1">
      <alignment horizontal="right"/>
    </xf>
    <xf numFmtId="43" fontId="22" fillId="0" borderId="21" xfId="15" applyFont="1" applyBorder="1" applyAlignment="1">
      <alignment horizontal="right"/>
    </xf>
    <xf numFmtId="0" fontId="22" fillId="0" borderId="72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43" fontId="22" fillId="0" borderId="59" xfId="15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55" xfId="0" applyFont="1" applyBorder="1" applyAlignment="1">
      <alignment horizontal="center"/>
    </xf>
    <xf numFmtId="0" fontId="22" fillId="0" borderId="55" xfId="0" applyFont="1" applyBorder="1" applyAlignment="1">
      <alignment horizontal="right"/>
    </xf>
    <xf numFmtId="0" fontId="22" fillId="2" borderId="76" xfId="0" applyFont="1" applyFill="1" applyBorder="1" applyAlignment="1">
      <alignment horizontal="center"/>
    </xf>
    <xf numFmtId="0" fontId="22" fillId="2" borderId="64" xfId="0" applyFont="1" applyFill="1" applyBorder="1" applyAlignment="1">
      <alignment horizontal="center"/>
    </xf>
    <xf numFmtId="43" fontId="22" fillId="2" borderId="76" xfId="0" applyNumberFormat="1" applyFont="1" applyFill="1" applyBorder="1" applyAlignment="1">
      <alignment horizontal="right"/>
    </xf>
    <xf numFmtId="43" fontId="22" fillId="2" borderId="64" xfId="0" applyNumberFormat="1" applyFont="1" applyFill="1" applyBorder="1" applyAlignment="1">
      <alignment horizontal="right"/>
    </xf>
    <xf numFmtId="0" fontId="8" fillId="2" borderId="26" xfId="21" applyFont="1" applyFill="1" applyBorder="1" applyAlignment="1">
      <alignment horizontal="center"/>
      <protection/>
    </xf>
    <xf numFmtId="0" fontId="8" fillId="2" borderId="15" xfId="21" applyFont="1" applyFill="1" applyBorder="1" applyAlignment="1">
      <alignment horizontal="center"/>
      <protection/>
    </xf>
    <xf numFmtId="0" fontId="8" fillId="2" borderId="27" xfId="21" applyFont="1" applyFill="1" applyBorder="1" applyAlignment="1">
      <alignment horizontal="center"/>
      <protection/>
    </xf>
    <xf numFmtId="0" fontId="8" fillId="2" borderId="28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0" fontId="8" fillId="2" borderId="29" xfId="21" applyFont="1" applyFill="1" applyBorder="1" applyAlignment="1">
      <alignment horizontal="center"/>
      <protection/>
    </xf>
    <xf numFmtId="0" fontId="8" fillId="2" borderId="30" xfId="2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0" fontId="8" fillId="2" borderId="31" xfId="21" applyFont="1" applyFill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right"/>
      <protection/>
    </xf>
    <xf numFmtId="0" fontId="8" fillId="0" borderId="0" xfId="21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1" fontId="7" fillId="2" borderId="16" xfId="19" applyNumberFormat="1" applyFont="1" applyFill="1" applyBorder="1" applyAlignment="1">
      <alignment horizontal="center" textRotation="45"/>
      <protection/>
    </xf>
    <xf numFmtId="11" fontId="7" fillId="2" borderId="7" xfId="19" applyNumberFormat="1" applyFont="1" applyFill="1" applyBorder="1" applyAlignment="1">
      <alignment horizontal="center" textRotation="45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9" xfId="19" applyFont="1" applyFill="1" applyBorder="1" applyAlignment="1">
      <alignment horizontal="center"/>
      <protection/>
    </xf>
    <xf numFmtId="0" fontId="32" fillId="2" borderId="2" xfId="19" applyFont="1" applyFill="1" applyBorder="1" applyAlignment="1">
      <alignment horizontal="center"/>
      <protection/>
    </xf>
    <xf numFmtId="0" fontId="32" fillId="2" borderId="9" xfId="19" applyFont="1" applyFill="1" applyBorder="1" applyAlignment="1">
      <alignment horizontal="center"/>
      <protection/>
    </xf>
    <xf numFmtId="0" fontId="8" fillId="0" borderId="6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erar-TVSH" xfId="19"/>
    <cellStyle name="Normal_Kapak bilanci" xfId="20"/>
    <cellStyle name="Normal_Pasqyrat Financiare 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workbookViewId="0" topLeftCell="A10">
      <selection activeCell="H61" sqref="H61"/>
    </sheetView>
  </sheetViews>
  <sheetFormatPr defaultColWidth="9.140625" defaultRowHeight="12.75"/>
  <cols>
    <col min="1" max="1" width="5.7109375" style="332" customWidth="1"/>
    <col min="2" max="5" width="9.140625" style="332" customWidth="1"/>
    <col min="6" max="6" width="8.7109375" style="332" customWidth="1"/>
    <col min="7" max="7" width="12.140625" style="332" customWidth="1"/>
    <col min="8" max="8" width="9.140625" style="332" customWidth="1"/>
    <col min="9" max="9" width="11.421875" style="332" customWidth="1"/>
    <col min="10" max="10" width="15.421875" style="332" customWidth="1"/>
    <col min="11" max="11" width="11.8515625" style="332" customWidth="1"/>
    <col min="12" max="16384" width="9.140625" style="332" customWidth="1"/>
  </cols>
  <sheetData>
    <row r="2" spans="1:10" ht="16.5" thickBot="1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s="336" customFormat="1" ht="15.75">
      <c r="A3" s="333"/>
      <c r="B3" s="334"/>
      <c r="C3" s="334"/>
      <c r="D3" s="334"/>
      <c r="E3" s="334"/>
      <c r="F3" s="334"/>
      <c r="G3" s="334"/>
      <c r="H3" s="334"/>
      <c r="I3" s="334"/>
      <c r="J3" s="335"/>
    </row>
    <row r="4" spans="1:11" ht="15.75">
      <c r="A4" s="337" t="s">
        <v>254</v>
      </c>
      <c r="B4" s="338"/>
      <c r="C4" s="338"/>
      <c r="D4" s="336"/>
      <c r="E4" s="336"/>
      <c r="F4" s="336"/>
      <c r="G4" s="339" t="s">
        <v>298</v>
      </c>
      <c r="H4" s="339"/>
      <c r="I4" s="339"/>
      <c r="J4" s="340"/>
      <c r="K4" s="336"/>
    </row>
    <row r="5" spans="1:11" ht="15.75">
      <c r="A5" s="337" t="s">
        <v>255</v>
      </c>
      <c r="B5" s="338"/>
      <c r="C5" s="338"/>
      <c r="D5" s="336"/>
      <c r="E5" s="336"/>
      <c r="F5" s="336"/>
      <c r="G5" s="332" t="s">
        <v>299</v>
      </c>
      <c r="H5" s="341"/>
      <c r="I5" s="341"/>
      <c r="J5" s="342"/>
      <c r="K5" s="336"/>
    </row>
    <row r="6" spans="1:11" ht="15.75">
      <c r="A6" s="337" t="s">
        <v>256</v>
      </c>
      <c r="B6" s="338"/>
      <c r="C6" s="338"/>
      <c r="D6" s="336"/>
      <c r="E6" s="336"/>
      <c r="F6" s="336"/>
      <c r="G6" s="341" t="s">
        <v>300</v>
      </c>
      <c r="H6" s="341"/>
      <c r="I6" s="341"/>
      <c r="J6" s="342"/>
      <c r="K6" s="336"/>
    </row>
    <row r="7" spans="1:11" ht="15.75">
      <c r="A7" s="337"/>
      <c r="B7" s="338"/>
      <c r="C7" s="338"/>
      <c r="D7" s="336"/>
      <c r="E7" s="336"/>
      <c r="F7" s="336"/>
      <c r="G7" s="343"/>
      <c r="H7" s="341"/>
      <c r="I7" s="341"/>
      <c r="J7" s="342"/>
      <c r="K7" s="336"/>
    </row>
    <row r="8" spans="1:11" ht="15.75">
      <c r="A8" s="337"/>
      <c r="B8" s="338"/>
      <c r="C8" s="338"/>
      <c r="D8" s="336"/>
      <c r="E8" s="336"/>
      <c r="F8" s="336"/>
      <c r="G8" s="343"/>
      <c r="H8" s="341"/>
      <c r="I8" s="341"/>
      <c r="J8" s="342"/>
      <c r="K8" s="336"/>
    </row>
    <row r="9" spans="1:11" ht="15.75">
      <c r="A9" s="337" t="s">
        <v>257</v>
      </c>
      <c r="B9" s="338"/>
      <c r="C9" s="338"/>
      <c r="D9" s="336"/>
      <c r="E9" s="336"/>
      <c r="F9" s="336"/>
      <c r="G9" s="373">
        <v>34462</v>
      </c>
      <c r="H9" s="344"/>
      <c r="I9" s="344"/>
      <c r="J9" s="342"/>
      <c r="K9" s="336"/>
    </row>
    <row r="10" spans="1:11" ht="15.75">
      <c r="A10" s="337" t="s">
        <v>258</v>
      </c>
      <c r="B10" s="338"/>
      <c r="C10" s="338"/>
      <c r="D10" s="336"/>
      <c r="E10" s="336"/>
      <c r="F10" s="336"/>
      <c r="G10" s="372" t="s">
        <v>303</v>
      </c>
      <c r="H10" s="341"/>
      <c r="I10" s="341"/>
      <c r="J10" s="342"/>
      <c r="K10" s="336"/>
    </row>
    <row r="11" spans="1:11" ht="15.75">
      <c r="A11" s="337"/>
      <c r="B11" s="338"/>
      <c r="C11" s="338"/>
      <c r="D11" s="336"/>
      <c r="E11" s="336"/>
      <c r="F11" s="336"/>
      <c r="G11" s="343"/>
      <c r="H11" s="341"/>
      <c r="I11" s="341"/>
      <c r="J11" s="342"/>
      <c r="K11" s="336"/>
    </row>
    <row r="12" spans="1:11" ht="15.75">
      <c r="A12" s="337" t="s">
        <v>259</v>
      </c>
      <c r="B12" s="338"/>
      <c r="C12" s="338"/>
      <c r="D12" s="336"/>
      <c r="E12" s="336"/>
      <c r="F12" s="336"/>
      <c r="G12" s="372" t="s">
        <v>301</v>
      </c>
      <c r="H12" s="344"/>
      <c r="I12" s="344"/>
      <c r="J12" s="342"/>
      <c r="K12" s="336"/>
    </row>
    <row r="13" spans="1:13" ht="13.5" customHeight="1">
      <c r="A13" s="345"/>
      <c r="B13" s="336"/>
      <c r="C13" s="336"/>
      <c r="D13" s="336"/>
      <c r="E13" s="336"/>
      <c r="F13" s="336"/>
      <c r="G13" s="341" t="s">
        <v>302</v>
      </c>
      <c r="H13" s="341"/>
      <c r="I13" s="341"/>
      <c r="J13" s="342"/>
      <c r="K13" s="336"/>
      <c r="M13" s="346"/>
    </row>
    <row r="14" spans="1:11" ht="15.75">
      <c r="A14" s="345"/>
      <c r="B14" s="336"/>
      <c r="C14" s="336"/>
      <c r="D14" s="336"/>
      <c r="E14" s="336"/>
      <c r="F14" s="336"/>
      <c r="G14" s="336"/>
      <c r="H14" s="336"/>
      <c r="I14" s="336"/>
      <c r="J14" s="347"/>
      <c r="K14" s="336"/>
    </row>
    <row r="15" spans="1:11" ht="15.75">
      <c r="A15" s="345"/>
      <c r="B15" s="336"/>
      <c r="C15" s="336"/>
      <c r="D15" s="336"/>
      <c r="E15" s="336"/>
      <c r="F15" s="336"/>
      <c r="G15" s="336"/>
      <c r="H15" s="336"/>
      <c r="I15" s="336"/>
      <c r="J15" s="347"/>
      <c r="K15" s="336"/>
    </row>
    <row r="16" spans="1:11" ht="15.75">
      <c r="A16" s="348"/>
      <c r="B16" s="349"/>
      <c r="C16" s="349"/>
      <c r="D16" s="349"/>
      <c r="E16" s="349"/>
      <c r="F16" s="349"/>
      <c r="G16" s="349"/>
      <c r="H16" s="349"/>
      <c r="I16" s="349"/>
      <c r="J16" s="347"/>
      <c r="K16" s="336"/>
    </row>
    <row r="17" spans="1:11" ht="15.75">
      <c r="A17" s="348"/>
      <c r="B17" s="349"/>
      <c r="C17" s="350"/>
      <c r="D17" s="350"/>
      <c r="E17" s="350"/>
      <c r="F17" s="349"/>
      <c r="G17" s="349"/>
      <c r="H17" s="349"/>
      <c r="I17" s="349"/>
      <c r="J17" s="347"/>
      <c r="K17" s="336"/>
    </row>
    <row r="18" spans="1:11" ht="15.75">
      <c r="A18" s="348"/>
      <c r="B18" s="349"/>
      <c r="C18" s="349"/>
      <c r="D18" s="349"/>
      <c r="E18" s="349"/>
      <c r="F18" s="349"/>
      <c r="G18" s="349"/>
      <c r="H18" s="349"/>
      <c r="I18" s="349"/>
      <c r="J18" s="347"/>
      <c r="K18" s="336"/>
    </row>
    <row r="19" spans="1:11" ht="15.75">
      <c r="A19" s="348"/>
      <c r="B19" s="349"/>
      <c r="C19" s="349"/>
      <c r="D19" s="349"/>
      <c r="E19" s="349"/>
      <c r="F19" s="349"/>
      <c r="G19" s="349"/>
      <c r="H19" s="349"/>
      <c r="I19" s="349"/>
      <c r="J19" s="347"/>
      <c r="K19" s="336"/>
    </row>
    <row r="20" spans="1:11" ht="15.75">
      <c r="A20" s="348"/>
      <c r="B20" s="349"/>
      <c r="C20" s="349"/>
      <c r="D20" s="349"/>
      <c r="E20" s="349"/>
      <c r="F20" s="349"/>
      <c r="G20" s="349"/>
      <c r="H20" s="349"/>
      <c r="I20" s="349"/>
      <c r="J20" s="347"/>
      <c r="K20" s="336"/>
    </row>
    <row r="21" spans="1:11" ht="15.75">
      <c r="A21" s="348"/>
      <c r="B21" s="349"/>
      <c r="C21" s="349"/>
      <c r="D21" s="349"/>
      <c r="E21" s="349"/>
      <c r="F21" s="349"/>
      <c r="G21" s="349"/>
      <c r="H21" s="349"/>
      <c r="I21" s="349"/>
      <c r="J21" s="347"/>
      <c r="K21" s="336"/>
    </row>
    <row r="22" spans="1:11" ht="15.75">
      <c r="A22" s="348"/>
      <c r="B22" s="349"/>
      <c r="C22" s="349"/>
      <c r="D22" s="349"/>
      <c r="E22" s="349"/>
      <c r="F22" s="349"/>
      <c r="G22" s="349"/>
      <c r="H22" s="349"/>
      <c r="I22" s="349"/>
      <c r="J22" s="347"/>
      <c r="K22" s="336"/>
    </row>
    <row r="23" spans="1:11" ht="21">
      <c r="A23" s="549" t="s">
        <v>260</v>
      </c>
      <c r="B23" s="550"/>
      <c r="C23" s="550"/>
      <c r="D23" s="550"/>
      <c r="E23" s="550"/>
      <c r="F23" s="550"/>
      <c r="G23" s="550"/>
      <c r="H23" s="550"/>
      <c r="I23" s="550"/>
      <c r="J23" s="551"/>
      <c r="K23" s="336"/>
    </row>
    <row r="24" spans="1:11" ht="15.75">
      <c r="A24" s="345"/>
      <c r="B24" s="336"/>
      <c r="C24" s="336"/>
      <c r="D24" s="336"/>
      <c r="E24" s="336"/>
      <c r="F24" s="336"/>
      <c r="G24" s="336"/>
      <c r="H24" s="336"/>
      <c r="I24" s="336"/>
      <c r="J24" s="347"/>
      <c r="K24" s="336"/>
    </row>
    <row r="25" spans="1:11" ht="15.75">
      <c r="A25" s="345"/>
      <c r="B25" s="336"/>
      <c r="C25" s="338"/>
      <c r="D25" s="338"/>
      <c r="E25" s="338"/>
      <c r="F25" s="338"/>
      <c r="G25" s="336"/>
      <c r="H25" s="336"/>
      <c r="I25" s="336"/>
      <c r="J25" s="347"/>
      <c r="K25" s="336"/>
    </row>
    <row r="26" spans="1:11" ht="15.75">
      <c r="A26" s="345"/>
      <c r="B26" s="336"/>
      <c r="C26" s="349" t="s">
        <v>261</v>
      </c>
      <c r="D26" s="349"/>
      <c r="E26" s="349"/>
      <c r="F26" s="349"/>
      <c r="G26" s="349"/>
      <c r="H26" s="349"/>
      <c r="I26" s="349"/>
      <c r="J26" s="351"/>
      <c r="K26" s="336"/>
    </row>
    <row r="27" spans="1:11" ht="15.75">
      <c r="A27" s="345"/>
      <c r="B27" s="336"/>
      <c r="C27" s="349" t="s">
        <v>262</v>
      </c>
      <c r="D27" s="349"/>
      <c r="E27" s="349"/>
      <c r="F27" s="349"/>
      <c r="G27" s="349"/>
      <c r="H27" s="349"/>
      <c r="I27" s="349"/>
      <c r="J27" s="351"/>
      <c r="K27" s="336"/>
    </row>
    <row r="28" spans="1:11" ht="15.75">
      <c r="A28" s="345"/>
      <c r="B28" s="336"/>
      <c r="C28" s="336"/>
      <c r="D28" s="336"/>
      <c r="E28" s="336"/>
      <c r="F28" s="336"/>
      <c r="G28" s="336"/>
      <c r="H28" s="336"/>
      <c r="I28" s="336"/>
      <c r="J28" s="347"/>
      <c r="K28" s="336"/>
    </row>
    <row r="29" spans="1:11" ht="15.75">
      <c r="A29" s="345"/>
      <c r="B29" s="336"/>
      <c r="C29" s="336"/>
      <c r="D29" s="336"/>
      <c r="E29" s="336"/>
      <c r="F29" s="336"/>
      <c r="G29" s="336"/>
      <c r="H29" s="336"/>
      <c r="I29" s="336"/>
      <c r="J29" s="347"/>
      <c r="K29" s="336"/>
    </row>
    <row r="30" spans="1:11" ht="15.75">
      <c r="A30" s="345"/>
      <c r="B30" s="336"/>
      <c r="C30" s="336"/>
      <c r="D30" s="336"/>
      <c r="E30" s="336"/>
      <c r="F30" s="336"/>
      <c r="G30" s="336"/>
      <c r="H30" s="336"/>
      <c r="I30" s="336"/>
      <c r="J30" s="347"/>
      <c r="K30" s="336"/>
    </row>
    <row r="31" spans="1:11" ht="21">
      <c r="A31" s="549" t="s">
        <v>51</v>
      </c>
      <c r="B31" s="550"/>
      <c r="C31" s="550"/>
      <c r="D31" s="550"/>
      <c r="E31" s="550"/>
      <c r="F31" s="550"/>
      <c r="G31" s="550"/>
      <c r="H31" s="550"/>
      <c r="I31" s="550"/>
      <c r="J31" s="551"/>
      <c r="K31" s="336"/>
    </row>
    <row r="32" spans="1:11" ht="15.75">
      <c r="A32" s="345"/>
      <c r="B32" s="336"/>
      <c r="C32" s="336"/>
      <c r="D32" s="336"/>
      <c r="E32" s="336"/>
      <c r="F32" s="336"/>
      <c r="G32" s="336"/>
      <c r="H32" s="336"/>
      <c r="I32" s="336"/>
      <c r="J32" s="347"/>
      <c r="K32" s="336"/>
    </row>
    <row r="33" spans="1:11" ht="15.75">
      <c r="A33" s="345"/>
      <c r="B33" s="336"/>
      <c r="C33" s="336"/>
      <c r="D33" s="336"/>
      <c r="E33" s="336"/>
      <c r="F33" s="336"/>
      <c r="G33" s="336"/>
      <c r="H33" s="336"/>
      <c r="I33" s="336"/>
      <c r="J33" s="347"/>
      <c r="K33" s="336"/>
    </row>
    <row r="34" spans="1:11" ht="15.75">
      <c r="A34" s="345"/>
      <c r="B34" s="336"/>
      <c r="C34" s="336"/>
      <c r="D34" s="336"/>
      <c r="E34" s="336"/>
      <c r="F34" s="336"/>
      <c r="G34" s="336"/>
      <c r="H34" s="336"/>
      <c r="I34" s="336"/>
      <c r="J34" s="347"/>
      <c r="K34" s="336"/>
    </row>
    <row r="35" spans="1:11" ht="15.75">
      <c r="A35" s="345"/>
      <c r="B35" s="336"/>
      <c r="C35" s="336"/>
      <c r="D35" s="336"/>
      <c r="E35" s="336"/>
      <c r="F35" s="336"/>
      <c r="G35" s="336"/>
      <c r="H35" s="336"/>
      <c r="I35" s="336"/>
      <c r="J35" s="347"/>
      <c r="K35" s="336"/>
    </row>
    <row r="36" spans="1:11" ht="15.75">
      <c r="A36" s="345"/>
      <c r="B36" s="336"/>
      <c r="C36" s="336"/>
      <c r="D36" s="336"/>
      <c r="E36" s="336"/>
      <c r="F36" s="336"/>
      <c r="G36" s="336"/>
      <c r="H36" s="336"/>
      <c r="I36" s="336"/>
      <c r="J36" s="347"/>
      <c r="K36" s="336"/>
    </row>
    <row r="37" spans="1:11" ht="15.75">
      <c r="A37" s="345"/>
      <c r="B37" s="336"/>
      <c r="C37" s="336"/>
      <c r="D37" s="336"/>
      <c r="E37" s="336"/>
      <c r="F37" s="336"/>
      <c r="G37" s="336"/>
      <c r="H37" s="336"/>
      <c r="I37" s="336"/>
      <c r="J37" s="347"/>
      <c r="K37" s="336"/>
    </row>
    <row r="38" spans="1:11" ht="15.75">
      <c r="A38" s="345"/>
      <c r="B38" s="336"/>
      <c r="C38" s="336"/>
      <c r="D38" s="336"/>
      <c r="E38" s="336"/>
      <c r="F38" s="336"/>
      <c r="G38" s="336"/>
      <c r="H38" s="336"/>
      <c r="I38" s="336"/>
      <c r="J38" s="347"/>
      <c r="K38" s="336"/>
    </row>
    <row r="39" spans="1:11" ht="15.75">
      <c r="A39" s="345"/>
      <c r="B39" s="336"/>
      <c r="C39" s="336"/>
      <c r="D39" s="336"/>
      <c r="E39" s="336"/>
      <c r="F39" s="336"/>
      <c r="G39" s="336"/>
      <c r="H39" s="336"/>
      <c r="I39" s="336"/>
      <c r="J39" s="347"/>
      <c r="K39" s="336"/>
    </row>
    <row r="40" spans="1:11" ht="15.75">
      <c r="A40" s="345"/>
      <c r="B40" s="336"/>
      <c r="C40" s="336"/>
      <c r="D40" s="336"/>
      <c r="E40" s="336"/>
      <c r="F40" s="336"/>
      <c r="G40" s="336"/>
      <c r="H40" s="336"/>
      <c r="I40" s="336"/>
      <c r="J40" s="347"/>
      <c r="K40" s="336"/>
    </row>
    <row r="41" spans="1:11" ht="15.75">
      <c r="A41" s="345"/>
      <c r="B41" s="336"/>
      <c r="C41" s="336"/>
      <c r="D41" s="336"/>
      <c r="E41" s="336"/>
      <c r="F41" s="336"/>
      <c r="G41" s="336"/>
      <c r="H41" s="336"/>
      <c r="I41" s="336"/>
      <c r="J41" s="347"/>
      <c r="K41" s="336"/>
    </row>
    <row r="42" spans="1:11" ht="15.75">
      <c r="A42" s="345"/>
      <c r="B42" s="336"/>
      <c r="C42" s="336"/>
      <c r="D42" s="336"/>
      <c r="E42" s="336"/>
      <c r="F42" s="336"/>
      <c r="G42" s="336"/>
      <c r="H42" s="336"/>
      <c r="I42" s="336"/>
      <c r="J42" s="347"/>
      <c r="K42" s="336"/>
    </row>
    <row r="43" spans="1:11" ht="15.75">
      <c r="A43" s="345"/>
      <c r="B43" s="336"/>
      <c r="C43" s="336"/>
      <c r="D43" s="336"/>
      <c r="E43" s="336"/>
      <c r="F43" s="336"/>
      <c r="G43" s="336"/>
      <c r="H43" s="336"/>
      <c r="I43" s="336"/>
      <c r="J43" s="347"/>
      <c r="K43" s="336"/>
    </row>
    <row r="44" spans="1:11" ht="15.75">
      <c r="A44" s="345"/>
      <c r="B44" s="336"/>
      <c r="C44" s="336"/>
      <c r="D44" s="336"/>
      <c r="E44" s="336"/>
      <c r="F44" s="336"/>
      <c r="G44" s="336"/>
      <c r="H44" s="336"/>
      <c r="I44" s="336"/>
      <c r="J44" s="347"/>
      <c r="K44" s="336"/>
    </row>
    <row r="45" spans="1:11" ht="15.75">
      <c r="A45" s="345"/>
      <c r="B45" s="336"/>
      <c r="C45" s="336"/>
      <c r="D45" s="336"/>
      <c r="E45" s="336"/>
      <c r="F45" s="336"/>
      <c r="G45" s="336"/>
      <c r="H45" s="336"/>
      <c r="I45" s="336"/>
      <c r="J45" s="347"/>
      <c r="K45" s="336"/>
    </row>
    <row r="46" spans="1:11" ht="15.75">
      <c r="A46" s="345" t="s">
        <v>263</v>
      </c>
      <c r="B46" s="336"/>
      <c r="C46" s="336"/>
      <c r="D46" s="336"/>
      <c r="E46" s="336"/>
      <c r="F46" s="336"/>
      <c r="G46" s="339"/>
      <c r="H46" s="339"/>
      <c r="I46" s="339"/>
      <c r="J46" s="340"/>
      <c r="K46" s="336"/>
    </row>
    <row r="47" spans="1:11" ht="15.75">
      <c r="A47" s="345" t="s">
        <v>264</v>
      </c>
      <c r="B47" s="336"/>
      <c r="C47" s="336"/>
      <c r="D47" s="336"/>
      <c r="E47" s="336"/>
      <c r="F47" s="336"/>
      <c r="G47" s="341">
        <v>2010</v>
      </c>
      <c r="H47" s="341"/>
      <c r="I47" s="341"/>
      <c r="J47" s="342"/>
      <c r="K47" s="336"/>
    </row>
    <row r="48" spans="1:11" ht="15.75">
      <c r="A48" s="345" t="s">
        <v>265</v>
      </c>
      <c r="B48" s="336"/>
      <c r="C48" s="336"/>
      <c r="D48" s="336"/>
      <c r="E48" s="336"/>
      <c r="F48" s="336"/>
      <c r="G48" s="352" t="s">
        <v>224</v>
      </c>
      <c r="H48" s="341"/>
      <c r="I48" s="341"/>
      <c r="J48" s="342"/>
      <c r="K48" s="336"/>
    </row>
    <row r="49" spans="1:11" ht="15.75">
      <c r="A49" s="345" t="s">
        <v>266</v>
      </c>
      <c r="B49" s="336"/>
      <c r="C49" s="336"/>
      <c r="D49" s="336"/>
      <c r="E49" s="336"/>
      <c r="F49" s="336"/>
      <c r="G49" s="343"/>
      <c r="H49" s="341"/>
      <c r="I49" s="341"/>
      <c r="J49" s="342"/>
      <c r="K49" s="336"/>
    </row>
    <row r="50" spans="1:11" ht="15.75">
      <c r="A50" s="345" t="s">
        <v>267</v>
      </c>
      <c r="B50" s="336"/>
      <c r="C50" s="336"/>
      <c r="D50" s="336"/>
      <c r="E50" s="336"/>
      <c r="F50" s="336"/>
      <c r="G50" s="343">
        <v>2010</v>
      </c>
      <c r="H50" s="341"/>
      <c r="I50" s="341"/>
      <c r="J50" s="342"/>
      <c r="K50" s="336"/>
    </row>
    <row r="51" spans="1:11" ht="15.75">
      <c r="A51" s="345"/>
      <c r="B51" s="336"/>
      <c r="C51" s="336"/>
      <c r="D51" s="336"/>
      <c r="E51" s="336"/>
      <c r="F51" s="353" t="s">
        <v>268</v>
      </c>
      <c r="G51" s="356" t="s">
        <v>269</v>
      </c>
      <c r="H51" s="341"/>
      <c r="I51" s="341"/>
      <c r="J51" s="342"/>
      <c r="K51" s="336"/>
    </row>
    <row r="52" spans="1:11" ht="15.75">
      <c r="A52" s="345"/>
      <c r="B52" s="336"/>
      <c r="C52" s="336"/>
      <c r="D52" s="336"/>
      <c r="E52" s="336"/>
      <c r="F52" s="336" t="s">
        <v>270</v>
      </c>
      <c r="G52" s="356" t="s">
        <v>271</v>
      </c>
      <c r="H52" s="341"/>
      <c r="I52" s="341"/>
      <c r="J52" s="342"/>
      <c r="K52" s="336"/>
    </row>
    <row r="53" spans="1:11" ht="15.75">
      <c r="A53" s="345" t="s">
        <v>272</v>
      </c>
      <c r="B53" s="336"/>
      <c r="C53" s="336"/>
      <c r="D53" s="336"/>
      <c r="E53" s="336"/>
      <c r="F53" s="336"/>
      <c r="G53" s="356" t="s">
        <v>414</v>
      </c>
      <c r="H53" s="341"/>
      <c r="I53" s="341"/>
      <c r="J53" s="342"/>
      <c r="K53" s="336"/>
    </row>
    <row r="54" spans="1:10" ht="16.5" thickBot="1">
      <c r="A54" s="354"/>
      <c r="B54" s="331"/>
      <c r="C54" s="331"/>
      <c r="D54" s="331"/>
      <c r="E54" s="331"/>
      <c r="F54" s="331"/>
      <c r="G54" s="331"/>
      <c r="H54" s="331"/>
      <c r="I54" s="331"/>
      <c r="J54" s="355"/>
    </row>
  </sheetData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workbookViewId="0" topLeftCell="A1">
      <selection activeCell="E44" sqref="E44"/>
    </sheetView>
  </sheetViews>
  <sheetFormatPr defaultColWidth="9.140625" defaultRowHeight="12.75"/>
  <cols>
    <col min="1" max="1" width="9.140625" style="284" customWidth="1"/>
    <col min="2" max="2" width="20.00390625" style="284" customWidth="1"/>
    <col min="3" max="3" width="10.140625" style="284" customWidth="1"/>
    <col min="4" max="4" width="8.28125" style="284" customWidth="1"/>
    <col min="5" max="5" width="11.8515625" style="284" customWidth="1"/>
    <col min="6" max="6" width="8.421875" style="284" customWidth="1"/>
    <col min="7" max="7" width="12.7109375" style="284" customWidth="1"/>
    <col min="8" max="8" width="17.00390625" style="284" customWidth="1"/>
    <col min="9" max="16384" width="9.140625" style="284" customWidth="1"/>
  </cols>
  <sheetData>
    <row r="3" ht="17.25">
      <c r="A3" s="371" t="s">
        <v>360</v>
      </c>
    </row>
    <row r="4" ht="15.75">
      <c r="A4" s="285" t="s">
        <v>361</v>
      </c>
    </row>
    <row r="6" spans="1:8" ht="15">
      <c r="A6" s="361"/>
      <c r="B6" s="361"/>
      <c r="C6" s="361"/>
      <c r="D6" s="361"/>
      <c r="E6" s="361"/>
      <c r="F6" s="361"/>
      <c r="G6" s="361"/>
      <c r="H6" s="361"/>
    </row>
    <row r="7" spans="1:8" ht="15">
      <c r="A7" s="362" t="s">
        <v>251</v>
      </c>
      <c r="B7" s="362"/>
      <c r="C7" s="362"/>
      <c r="D7" s="362"/>
      <c r="E7" s="362"/>
      <c r="F7" s="362"/>
      <c r="G7" s="362"/>
      <c r="H7" s="362"/>
    </row>
    <row r="8" spans="1:8" ht="15.75" thickBot="1">
      <c r="A8" s="361"/>
      <c r="B8" s="361"/>
      <c r="C8" s="361"/>
      <c r="D8" s="361"/>
      <c r="E8" s="361"/>
      <c r="F8" s="361"/>
      <c r="G8" s="361"/>
      <c r="H8" s="361"/>
    </row>
    <row r="9" spans="1:8" ht="30.75" thickBot="1">
      <c r="A9" s="363" t="s">
        <v>244</v>
      </c>
      <c r="B9" s="364" t="s">
        <v>245</v>
      </c>
      <c r="C9" s="364" t="s">
        <v>252</v>
      </c>
      <c r="D9" s="493"/>
      <c r="E9" s="364" t="s">
        <v>246</v>
      </c>
      <c r="F9" s="585" t="s">
        <v>247</v>
      </c>
      <c r="G9" s="586"/>
      <c r="H9" s="478" t="s">
        <v>248</v>
      </c>
    </row>
    <row r="10" spans="1:9" ht="15">
      <c r="A10" s="357">
        <v>1</v>
      </c>
      <c r="B10" s="358" t="s">
        <v>399</v>
      </c>
      <c r="C10" s="589"/>
      <c r="D10" s="589"/>
      <c r="E10" s="358" t="s">
        <v>249</v>
      </c>
      <c r="F10" s="590">
        <f>337.7+69156.77</f>
        <v>69494.47</v>
      </c>
      <c r="G10" s="590"/>
      <c r="H10" s="498">
        <f>337.7+69156.77</f>
        <v>69494.47</v>
      </c>
      <c r="I10" s="496"/>
    </row>
    <row r="11" spans="1:9" ht="15">
      <c r="A11" s="359">
        <v>2</v>
      </c>
      <c r="B11" s="360" t="s">
        <v>400</v>
      </c>
      <c r="C11" s="582"/>
      <c r="D11" s="582"/>
      <c r="E11" s="360" t="s">
        <v>249</v>
      </c>
      <c r="F11" s="588">
        <v>580.35</v>
      </c>
      <c r="G11" s="588"/>
      <c r="H11" s="499">
        <v>580.35</v>
      </c>
      <c r="I11" s="496"/>
    </row>
    <row r="12" spans="1:9" ht="15">
      <c r="A12" s="359">
        <v>3</v>
      </c>
      <c r="B12" s="360" t="s">
        <v>401</v>
      </c>
      <c r="C12" s="582"/>
      <c r="D12" s="582"/>
      <c r="E12" s="360" t="s">
        <v>249</v>
      </c>
      <c r="F12" s="588">
        <v>-980.57</v>
      </c>
      <c r="G12" s="588"/>
      <c r="H12" s="499">
        <v>-980.57</v>
      </c>
      <c r="I12" s="496"/>
    </row>
    <row r="13" spans="1:9" ht="15">
      <c r="A13" s="359">
        <v>4</v>
      </c>
      <c r="B13" s="360" t="s">
        <v>402</v>
      </c>
      <c r="C13" s="582"/>
      <c r="D13" s="582"/>
      <c r="E13" s="360" t="s">
        <v>249</v>
      </c>
      <c r="F13" s="588">
        <v>152.26</v>
      </c>
      <c r="G13" s="588"/>
      <c r="H13" s="499">
        <v>152.26</v>
      </c>
      <c r="I13" s="496"/>
    </row>
    <row r="14" spans="1:9" ht="15">
      <c r="A14" s="359">
        <v>5</v>
      </c>
      <c r="B14" s="360" t="s">
        <v>403</v>
      </c>
      <c r="C14" s="580"/>
      <c r="D14" s="580"/>
      <c r="E14" s="360" t="s">
        <v>249</v>
      </c>
      <c r="F14" s="583">
        <v>8194.32</v>
      </c>
      <c r="G14" s="583"/>
      <c r="H14" s="500">
        <v>8194.32</v>
      </c>
      <c r="I14" s="497"/>
    </row>
    <row r="15" spans="1:9" ht="15">
      <c r="A15" s="359">
        <v>6</v>
      </c>
      <c r="B15" s="360" t="s">
        <v>404</v>
      </c>
      <c r="C15" s="582"/>
      <c r="D15" s="582"/>
      <c r="E15" s="360" t="s">
        <v>249</v>
      </c>
      <c r="F15" s="583">
        <v>3309.68</v>
      </c>
      <c r="G15" s="583"/>
      <c r="H15" s="500">
        <v>3309.68</v>
      </c>
      <c r="I15" s="497"/>
    </row>
    <row r="16" spans="1:9" ht="15">
      <c r="A16" s="359">
        <v>7</v>
      </c>
      <c r="B16" s="360" t="s">
        <v>405</v>
      </c>
      <c r="C16" s="582"/>
      <c r="D16" s="582"/>
      <c r="E16" s="360" t="s">
        <v>249</v>
      </c>
      <c r="F16" s="583">
        <v>392.36</v>
      </c>
      <c r="G16" s="583"/>
      <c r="H16" s="500">
        <v>392.36</v>
      </c>
      <c r="I16" s="497"/>
    </row>
    <row r="17" spans="1:8" ht="15">
      <c r="A17" s="359">
        <v>8</v>
      </c>
      <c r="B17" s="360" t="s">
        <v>401</v>
      </c>
      <c r="C17" s="582"/>
      <c r="D17" s="582"/>
      <c r="E17" s="360" t="s">
        <v>408</v>
      </c>
      <c r="F17" s="583">
        <v>0.17</v>
      </c>
      <c r="G17" s="583"/>
      <c r="H17" s="494">
        <f aca="true" t="shared" si="0" ref="H17:H22">F17*138.77</f>
        <v>23.590900000000005</v>
      </c>
    </row>
    <row r="18" spans="1:8" ht="15">
      <c r="A18" s="359">
        <v>9</v>
      </c>
      <c r="B18" s="360" t="s">
        <v>406</v>
      </c>
      <c r="C18" s="582"/>
      <c r="D18" s="582"/>
      <c r="E18" s="360" t="s">
        <v>408</v>
      </c>
      <c r="F18" s="583">
        <v>35.77</v>
      </c>
      <c r="G18" s="583"/>
      <c r="H18" s="494">
        <f t="shared" si="0"/>
        <v>4963.802900000001</v>
      </c>
    </row>
    <row r="19" spans="1:8" ht="15">
      <c r="A19" s="359">
        <v>10</v>
      </c>
      <c r="B19" s="360" t="s">
        <v>407</v>
      </c>
      <c r="C19" s="582"/>
      <c r="D19" s="582"/>
      <c r="E19" s="360" t="s">
        <v>408</v>
      </c>
      <c r="F19" s="583">
        <v>40.09</v>
      </c>
      <c r="G19" s="583"/>
      <c r="H19" s="494">
        <f t="shared" si="0"/>
        <v>5563.289300000001</v>
      </c>
    </row>
    <row r="20" spans="1:8" ht="15">
      <c r="A20" s="359">
        <v>11</v>
      </c>
      <c r="B20" s="360" t="s">
        <v>402</v>
      </c>
      <c r="C20" s="582"/>
      <c r="D20" s="582"/>
      <c r="E20" s="360" t="s">
        <v>408</v>
      </c>
      <c r="F20" s="583">
        <v>161</v>
      </c>
      <c r="G20" s="583"/>
      <c r="H20" s="494">
        <f t="shared" si="0"/>
        <v>22341.97</v>
      </c>
    </row>
    <row r="21" spans="1:8" ht="15">
      <c r="A21" s="359">
        <v>12</v>
      </c>
      <c r="B21" s="360" t="s">
        <v>400</v>
      </c>
      <c r="C21" s="582"/>
      <c r="D21" s="582"/>
      <c r="E21" s="360" t="s">
        <v>408</v>
      </c>
      <c r="F21" s="583">
        <f>339.66+62.58</f>
        <v>402.24</v>
      </c>
      <c r="G21" s="583"/>
      <c r="H21" s="494">
        <f t="shared" si="0"/>
        <v>55818.844800000006</v>
      </c>
    </row>
    <row r="22" spans="1:8" ht="15">
      <c r="A22" s="359">
        <v>14</v>
      </c>
      <c r="B22" s="360" t="s">
        <v>404</v>
      </c>
      <c r="C22" s="582"/>
      <c r="D22" s="582"/>
      <c r="E22" s="360" t="s">
        <v>408</v>
      </c>
      <c r="F22" s="584">
        <v>48.85</v>
      </c>
      <c r="G22" s="584"/>
      <c r="H22" s="494">
        <f t="shared" si="0"/>
        <v>6778.914500000001</v>
      </c>
    </row>
    <row r="23" spans="1:8" ht="15">
      <c r="A23" s="359">
        <v>16</v>
      </c>
      <c r="B23" s="360" t="s">
        <v>400</v>
      </c>
      <c r="C23" s="582"/>
      <c r="D23" s="582"/>
      <c r="E23" s="360" t="s">
        <v>253</v>
      </c>
      <c r="F23" s="584">
        <f>1.48+30.08</f>
        <v>31.56</v>
      </c>
      <c r="G23" s="584"/>
      <c r="H23" s="501">
        <f>F23*104</f>
        <v>3282.24</v>
      </c>
    </row>
    <row r="24" spans="1:8" ht="15.75" thickBot="1">
      <c r="A24" s="366">
        <v>17</v>
      </c>
      <c r="B24" s="367" t="s">
        <v>406</v>
      </c>
      <c r="C24" s="581"/>
      <c r="D24" s="581"/>
      <c r="E24" s="367" t="s">
        <v>253</v>
      </c>
      <c r="F24" s="587">
        <v>157.83</v>
      </c>
      <c r="G24" s="587"/>
      <c r="H24" s="495">
        <f>F24*104</f>
        <v>16414.32</v>
      </c>
    </row>
    <row r="25" spans="1:8" ht="15.75" thickBot="1">
      <c r="A25" s="368" t="s">
        <v>250</v>
      </c>
      <c r="B25" s="369"/>
      <c r="C25" s="591"/>
      <c r="D25" s="592"/>
      <c r="E25" s="370"/>
      <c r="F25" s="593"/>
      <c r="G25" s="594"/>
      <c r="H25" s="502">
        <f>SUM(H10:H24)</f>
        <v>196329.8424</v>
      </c>
    </row>
    <row r="31" spans="1:8" ht="15">
      <c r="A31" s="362" t="s">
        <v>362</v>
      </c>
      <c r="B31" s="362"/>
      <c r="C31" s="362"/>
      <c r="D31" s="362"/>
      <c r="E31" s="362"/>
      <c r="F31" s="362"/>
      <c r="G31" s="362"/>
      <c r="H31" s="362"/>
    </row>
    <row r="32" spans="1:8" ht="15.75" thickBot="1">
      <c r="A32" s="361"/>
      <c r="B32" s="361"/>
      <c r="C32" s="361"/>
      <c r="D32" s="361"/>
      <c r="E32" s="361"/>
      <c r="F32" s="361"/>
      <c r="G32" s="361"/>
      <c r="H32" s="361"/>
    </row>
    <row r="33" spans="1:8" ht="30.75" thickBot="1">
      <c r="A33" s="474" t="s">
        <v>244</v>
      </c>
      <c r="B33" s="475" t="s">
        <v>245</v>
      </c>
      <c r="C33" s="476" t="s">
        <v>364</v>
      </c>
      <c r="D33" s="575" t="s">
        <v>365</v>
      </c>
      <c r="E33" s="576"/>
      <c r="F33" s="575" t="s">
        <v>368</v>
      </c>
      <c r="G33" s="576"/>
      <c r="H33" s="477" t="s">
        <v>369</v>
      </c>
    </row>
    <row r="34" spans="1:8" ht="15.75" thickBot="1">
      <c r="A34" s="577"/>
      <c r="B34" s="578"/>
      <c r="C34" s="579"/>
      <c r="D34" s="364" t="s">
        <v>366</v>
      </c>
      <c r="E34" s="364" t="s">
        <v>367</v>
      </c>
      <c r="F34" s="364" t="s">
        <v>366</v>
      </c>
      <c r="G34" s="364" t="s">
        <v>367</v>
      </c>
      <c r="H34" s="365"/>
    </row>
    <row r="35" spans="1:8" ht="15">
      <c r="A35" s="357">
        <v>1</v>
      </c>
      <c r="B35" s="358" t="s">
        <v>363</v>
      </c>
      <c r="C35" s="454">
        <v>231894</v>
      </c>
      <c r="D35" s="358">
        <v>136.09</v>
      </c>
      <c r="E35" s="455">
        <v>31558480</v>
      </c>
      <c r="F35" s="456">
        <v>138.77</v>
      </c>
      <c r="G35" s="457">
        <v>32179930</v>
      </c>
      <c r="H35" s="458">
        <v>621450</v>
      </c>
    </row>
    <row r="36" spans="1:8" ht="15.75" thickBot="1">
      <c r="A36" s="461">
        <v>2</v>
      </c>
      <c r="B36" s="462" t="s">
        <v>363</v>
      </c>
      <c r="C36" s="463">
        <v>389760</v>
      </c>
      <c r="D36" s="462">
        <v>137.21</v>
      </c>
      <c r="E36" s="464">
        <v>53478867</v>
      </c>
      <c r="F36" s="465">
        <v>138.77</v>
      </c>
      <c r="G36" s="466">
        <v>54086995</v>
      </c>
      <c r="H36" s="459">
        <v>608128</v>
      </c>
    </row>
    <row r="37" spans="1:8" ht="15.75" thickBot="1">
      <c r="A37" s="467" t="s">
        <v>250</v>
      </c>
      <c r="B37" s="468"/>
      <c r="C37" s="469">
        <f>SUM(C35:C36)</f>
        <v>621654</v>
      </c>
      <c r="D37" s="470"/>
      <c r="E37" s="471">
        <f>SUM(E35:E36)</f>
        <v>85037347</v>
      </c>
      <c r="F37" s="472"/>
      <c r="G37" s="473">
        <f>SUM(G35:G36)</f>
        <v>86266925</v>
      </c>
      <c r="H37" s="460">
        <f>SUM(H35:H36)</f>
        <v>1229578</v>
      </c>
    </row>
    <row r="39" ht="12.75">
      <c r="A39" s="284" t="s">
        <v>370</v>
      </c>
    </row>
    <row r="40" spans="6:7" ht="15.75">
      <c r="F40" s="288"/>
      <c r="G40" s="50" t="s">
        <v>48</v>
      </c>
    </row>
    <row r="41" spans="3:7" ht="15.75">
      <c r="C41" s="287"/>
      <c r="F41" s="288"/>
      <c r="G41" s="50"/>
    </row>
    <row r="42" spans="6:7" ht="15.75">
      <c r="F42" s="288"/>
      <c r="G42" s="50" t="s">
        <v>323</v>
      </c>
    </row>
    <row r="43" spans="1:8" ht="15.75">
      <c r="A43" s="286"/>
      <c r="B43" s="286"/>
      <c r="C43" s="286"/>
      <c r="D43" s="286"/>
      <c r="E43" s="286"/>
      <c r="F43" s="286"/>
      <c r="G43" s="286"/>
      <c r="H43" s="286"/>
    </row>
    <row r="44" ht="15.75">
      <c r="H44" s="288"/>
    </row>
    <row r="45" spans="4:10" ht="15.75">
      <c r="D45" s="286"/>
      <c r="E45" s="286"/>
      <c r="F45" s="286"/>
      <c r="G45" s="286"/>
      <c r="H45" s="286"/>
      <c r="I45" s="286"/>
      <c r="J45" s="286"/>
    </row>
  </sheetData>
  <mergeCells count="36">
    <mergeCell ref="C25:D25"/>
    <mergeCell ref="F25:G25"/>
    <mergeCell ref="F20:G20"/>
    <mergeCell ref="C21:D21"/>
    <mergeCell ref="F21:G21"/>
    <mergeCell ref="C23:D23"/>
    <mergeCell ref="F23:G23"/>
    <mergeCell ref="C13:D13"/>
    <mergeCell ref="C15:D15"/>
    <mergeCell ref="C16:D16"/>
    <mergeCell ref="C22:D22"/>
    <mergeCell ref="C20:D20"/>
    <mergeCell ref="C10:D10"/>
    <mergeCell ref="C11:D11"/>
    <mergeCell ref="F10:G10"/>
    <mergeCell ref="C12:D12"/>
    <mergeCell ref="F9:G9"/>
    <mergeCell ref="F14:G14"/>
    <mergeCell ref="F24:G24"/>
    <mergeCell ref="F12:G12"/>
    <mergeCell ref="F13:G13"/>
    <mergeCell ref="F15:G15"/>
    <mergeCell ref="F16:G16"/>
    <mergeCell ref="F17:G17"/>
    <mergeCell ref="F18:G18"/>
    <mergeCell ref="F11:G11"/>
    <mergeCell ref="D33:E33"/>
    <mergeCell ref="F33:G33"/>
    <mergeCell ref="A34:C34"/>
    <mergeCell ref="C14:D14"/>
    <mergeCell ref="C24:D24"/>
    <mergeCell ref="C17:D17"/>
    <mergeCell ref="C18:D18"/>
    <mergeCell ref="C19:D19"/>
    <mergeCell ref="F19:G19"/>
    <mergeCell ref="F22:G22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2">
      <selection activeCell="E18" sqref="E18"/>
    </sheetView>
  </sheetViews>
  <sheetFormatPr defaultColWidth="9.140625" defaultRowHeight="12.75"/>
  <cols>
    <col min="1" max="1" width="0.9921875" style="4" customWidth="1"/>
    <col min="2" max="2" width="9.28125" style="4" customWidth="1"/>
    <col min="3" max="3" width="15.140625" style="4" customWidth="1"/>
    <col min="4" max="4" width="12.57421875" style="4" customWidth="1"/>
    <col min="5" max="5" width="8.57421875" style="4" customWidth="1"/>
    <col min="6" max="6" width="5.57421875" style="4" customWidth="1"/>
    <col min="7" max="7" width="6.00390625" style="4" customWidth="1"/>
    <col min="8" max="8" width="9.57421875" style="4" customWidth="1"/>
    <col min="9" max="9" width="8.57421875" style="4" customWidth="1"/>
    <col min="10" max="10" width="9.57421875" style="4" customWidth="1"/>
    <col min="11" max="12" width="9.421875" style="4" customWidth="1"/>
    <col min="13" max="13" width="9.7109375" style="4" customWidth="1"/>
    <col min="14" max="14" width="8.57421875" style="4" customWidth="1"/>
    <col min="15" max="16384" width="9.140625" style="4" customWidth="1"/>
  </cols>
  <sheetData>
    <row r="1" spans="1:5" ht="18.75">
      <c r="A1" s="51" t="str">
        <f>'Bilanci '!A1</f>
        <v> "FERAR" shpk</v>
      </c>
      <c r="B1" s="51"/>
      <c r="C1" s="53"/>
      <c r="D1" s="53"/>
      <c r="E1" s="53"/>
    </row>
    <row r="2" spans="1:3" ht="18.75">
      <c r="A2" s="51" t="s">
        <v>15</v>
      </c>
      <c r="B2" s="51"/>
      <c r="C2" s="297"/>
    </row>
    <row r="5" spans="11:13" ht="12.75">
      <c r="K5" s="53"/>
      <c r="L5" s="53"/>
      <c r="M5" s="53"/>
    </row>
    <row r="7" spans="1:14" ht="18.75">
      <c r="A7" s="604" t="s">
        <v>273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</row>
    <row r="8" ht="11.25" customHeight="1"/>
    <row r="9" ht="12.75" hidden="1"/>
    <row r="10" ht="12.75" hidden="1"/>
    <row r="11" ht="13.5" thickBot="1">
      <c r="M11" s="4" t="s">
        <v>190</v>
      </c>
    </row>
    <row r="12" spans="1:14" ht="13.5" thickBot="1">
      <c r="A12" s="595" t="s">
        <v>191</v>
      </c>
      <c r="B12" s="596"/>
      <c r="C12" s="596"/>
      <c r="D12" s="597"/>
      <c r="E12" s="273"/>
      <c r="F12" s="27" t="s">
        <v>192</v>
      </c>
      <c r="G12" s="270"/>
      <c r="H12" s="48"/>
      <c r="I12" s="27"/>
      <c r="J12" s="270" t="s">
        <v>193</v>
      </c>
      <c r="K12" s="270"/>
      <c r="L12" s="270"/>
      <c r="M12" s="270"/>
      <c r="N12" s="48"/>
    </row>
    <row r="13" spans="1:14" ht="13.5" thickBot="1">
      <c r="A13" s="598"/>
      <c r="B13" s="599"/>
      <c r="C13" s="599"/>
      <c r="D13" s="600"/>
      <c r="E13" s="298"/>
      <c r="F13" s="27" t="s">
        <v>194</v>
      </c>
      <c r="G13" s="270"/>
      <c r="H13" s="48"/>
      <c r="I13" s="273"/>
      <c r="J13" s="299"/>
      <c r="K13" s="273"/>
      <c r="L13" s="299"/>
      <c r="M13" s="273"/>
      <c r="N13" s="300"/>
    </row>
    <row r="14" spans="1:14" ht="79.5" thickBot="1">
      <c r="A14" s="601"/>
      <c r="B14" s="602"/>
      <c r="C14" s="602"/>
      <c r="D14" s="603"/>
      <c r="E14" s="301" t="s">
        <v>195</v>
      </c>
      <c r="F14" s="302" t="s">
        <v>196</v>
      </c>
      <c r="G14" s="302" t="s">
        <v>197</v>
      </c>
      <c r="H14" s="303" t="s">
        <v>198</v>
      </c>
      <c r="I14" s="304" t="s">
        <v>199</v>
      </c>
      <c r="J14" s="305" t="s">
        <v>200</v>
      </c>
      <c r="K14" s="306" t="s">
        <v>201</v>
      </c>
      <c r="L14" s="307" t="s">
        <v>202</v>
      </c>
      <c r="M14" s="301" t="s">
        <v>203</v>
      </c>
      <c r="N14" s="308" t="s">
        <v>204</v>
      </c>
    </row>
    <row r="15" spans="1:14" ht="12.75" customHeight="1" thickBot="1">
      <c r="A15" s="309"/>
      <c r="B15" s="310"/>
      <c r="C15" s="310"/>
      <c r="D15" s="311"/>
      <c r="E15" s="312"/>
      <c r="F15" s="312"/>
      <c r="G15" s="312"/>
      <c r="H15" s="312"/>
      <c r="I15" s="312"/>
      <c r="J15" s="312"/>
      <c r="K15" s="312"/>
      <c r="L15" s="312"/>
      <c r="M15" s="312"/>
      <c r="N15" s="312"/>
    </row>
    <row r="16" spans="1:14" ht="13.5" hidden="1" thickBot="1">
      <c r="A16" s="309"/>
      <c r="B16" s="310"/>
      <c r="C16" s="310"/>
      <c r="D16" s="310"/>
      <c r="E16" s="312"/>
      <c r="F16" s="312"/>
      <c r="G16" s="312"/>
      <c r="H16" s="312"/>
      <c r="I16" s="312"/>
      <c r="J16" s="312"/>
      <c r="K16" s="312"/>
      <c r="L16" s="312"/>
      <c r="M16" s="312"/>
      <c r="N16" s="312"/>
    </row>
    <row r="17" spans="1:14" ht="33.75" customHeight="1" thickBot="1">
      <c r="A17" s="313" t="s">
        <v>205</v>
      </c>
      <c r="B17" s="314"/>
      <c r="C17" s="314"/>
      <c r="D17" s="314"/>
      <c r="E17" s="315">
        <f>SUM(E18:E20)</f>
        <v>11</v>
      </c>
      <c r="F17" s="315"/>
      <c r="G17" s="315"/>
      <c r="H17" s="315">
        <f>SUM(H18:H20)</f>
        <v>11</v>
      </c>
      <c r="I17" s="315">
        <v>4772</v>
      </c>
      <c r="J17" s="315">
        <v>0</v>
      </c>
      <c r="K17" s="315">
        <v>0</v>
      </c>
      <c r="L17" s="315">
        <v>0</v>
      </c>
      <c r="M17" s="315">
        <v>662</v>
      </c>
      <c r="N17" s="315">
        <v>375</v>
      </c>
    </row>
    <row r="18" spans="1:14" ht="15" customHeight="1" thickBot="1">
      <c r="A18" s="309" t="s">
        <v>206</v>
      </c>
      <c r="B18" s="310"/>
      <c r="C18" s="310"/>
      <c r="D18" s="310"/>
      <c r="E18" s="124">
        <v>1</v>
      </c>
      <c r="F18" s="124">
        <v>0</v>
      </c>
      <c r="G18" s="124">
        <v>0</v>
      </c>
      <c r="H18" s="124">
        <v>1</v>
      </c>
      <c r="I18" s="124">
        <v>988</v>
      </c>
      <c r="J18" s="124"/>
      <c r="K18" s="124"/>
      <c r="L18" s="124"/>
      <c r="M18" s="316">
        <v>276</v>
      </c>
      <c r="N18" s="124">
        <v>180</v>
      </c>
    </row>
    <row r="19" spans="1:14" ht="15.75" customHeight="1" thickBot="1">
      <c r="A19" s="309" t="s">
        <v>207</v>
      </c>
      <c r="B19" s="310"/>
      <c r="C19" s="310"/>
      <c r="D19" s="310"/>
      <c r="E19" s="124">
        <v>5</v>
      </c>
      <c r="F19" s="124">
        <v>0</v>
      </c>
      <c r="G19" s="124">
        <v>0</v>
      </c>
      <c r="H19" s="124">
        <v>5</v>
      </c>
      <c r="I19" s="124">
        <v>222</v>
      </c>
      <c r="J19" s="124"/>
      <c r="K19" s="124"/>
      <c r="L19" s="124"/>
      <c r="M19" s="124">
        <v>62</v>
      </c>
      <c r="N19" s="124">
        <v>10</v>
      </c>
    </row>
    <row r="20" spans="1:14" ht="15.75" customHeight="1" thickBot="1">
      <c r="A20" s="309" t="s">
        <v>208</v>
      </c>
      <c r="B20" s="310"/>
      <c r="C20" s="310"/>
      <c r="D20" s="310"/>
      <c r="E20" s="124">
        <v>5</v>
      </c>
      <c r="F20" s="124">
        <v>0</v>
      </c>
      <c r="G20" s="124">
        <v>0</v>
      </c>
      <c r="H20" s="124">
        <v>5</v>
      </c>
      <c r="I20" s="124">
        <v>3562</v>
      </c>
      <c r="J20" s="124"/>
      <c r="K20" s="124"/>
      <c r="L20" s="124"/>
      <c r="M20" s="124">
        <v>324</v>
      </c>
      <c r="N20" s="124">
        <v>185</v>
      </c>
    </row>
    <row r="21" spans="1:14" ht="15.75" customHeight="1" thickBot="1">
      <c r="A21" s="309" t="s">
        <v>209</v>
      </c>
      <c r="B21" s="310"/>
      <c r="C21" s="310"/>
      <c r="D21" s="310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15.75" customHeight="1" thickBot="1">
      <c r="A22" s="309" t="s">
        <v>210</v>
      </c>
      <c r="B22" s="310"/>
      <c r="C22" s="310"/>
      <c r="D22" s="310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3:14" ht="15.75" customHeight="1">
      <c r="M23" s="231"/>
      <c r="N23" s="231"/>
    </row>
    <row r="24" spans="2:14" ht="12.75">
      <c r="B24" s="4" t="s">
        <v>211</v>
      </c>
      <c r="C24" s="4" t="s">
        <v>413</v>
      </c>
      <c r="N24" s="231"/>
    </row>
    <row r="25" spans="2:8" ht="12.75">
      <c r="B25" s="171"/>
      <c r="G25" s="128"/>
      <c r="H25" s="128"/>
    </row>
    <row r="26" spans="3:12" ht="15.75">
      <c r="C26" s="4" t="s">
        <v>212</v>
      </c>
      <c r="G26" s="128"/>
      <c r="H26" s="128"/>
      <c r="L26" s="125"/>
    </row>
    <row r="27" spans="7:12" ht="15.75">
      <c r="G27" s="128"/>
      <c r="H27" s="128"/>
      <c r="L27" s="125" t="str">
        <f>'Bilanci '!C51</f>
        <v>Perfaqesuesi Ligjor</v>
      </c>
    </row>
    <row r="28" spans="7:12" ht="15.75">
      <c r="G28" s="128"/>
      <c r="H28" s="128"/>
      <c r="I28" s="231"/>
      <c r="L28" s="125"/>
    </row>
    <row r="29" spans="7:12" ht="15.75">
      <c r="G29" s="128"/>
      <c r="H29" s="128"/>
      <c r="L29" s="125" t="str">
        <f>'Bilanci '!C53</f>
        <v>Arjan Cukaj</v>
      </c>
    </row>
    <row r="30" ht="12.75">
      <c r="B30" s="171"/>
    </row>
    <row r="31" ht="12.75">
      <c r="C31" s="171"/>
    </row>
    <row r="32" ht="12.75">
      <c r="C32" s="171"/>
    </row>
    <row r="33" ht="12.75">
      <c r="C33" s="171"/>
    </row>
    <row r="34" ht="12.75">
      <c r="C34" s="171"/>
    </row>
    <row r="35" spans="3:14" ht="12.75">
      <c r="C35" s="171"/>
      <c r="D35" s="171"/>
      <c r="E35" s="171"/>
      <c r="F35" s="171"/>
      <c r="G35" s="171"/>
      <c r="H35" s="171"/>
      <c r="I35" s="171"/>
      <c r="J35" s="171"/>
      <c r="N35" s="171"/>
    </row>
    <row r="36" spans="3:14" ht="12.75">
      <c r="C36" s="171"/>
      <c r="D36" s="171"/>
      <c r="E36" s="171"/>
      <c r="F36" s="171"/>
      <c r="G36" s="171"/>
      <c r="H36" s="171"/>
      <c r="I36" s="171"/>
      <c r="J36" s="171"/>
      <c r="N36" s="171"/>
    </row>
    <row r="37" spans="3:14" ht="12.75">
      <c r="C37" s="171"/>
      <c r="D37" s="171"/>
      <c r="E37" s="171"/>
      <c r="F37" s="171"/>
      <c r="G37" s="171"/>
      <c r="H37" s="171"/>
      <c r="I37" s="171"/>
      <c r="J37" s="171"/>
      <c r="N37" s="171"/>
    </row>
    <row r="38" spans="3:14" ht="0.75" customHeight="1">
      <c r="C38" s="171"/>
      <c r="D38" s="171"/>
      <c r="E38" s="171"/>
      <c r="F38" s="171"/>
      <c r="G38" s="171"/>
      <c r="H38" s="171"/>
      <c r="I38" s="171"/>
      <c r="J38" s="171"/>
      <c r="N38" s="171"/>
    </row>
    <row r="39" ht="1.5" customHeight="1"/>
    <row r="40" ht="15.75">
      <c r="L40" s="125"/>
    </row>
    <row r="42" ht="15.75">
      <c r="L42" s="125"/>
    </row>
    <row r="43" ht="15.75">
      <c r="L43" s="125"/>
    </row>
    <row r="55" ht="15.75">
      <c r="L55" s="125"/>
    </row>
  </sheetData>
  <mergeCells count="2">
    <mergeCell ref="A12:D14"/>
    <mergeCell ref="A7:N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9">
      <selection activeCell="K29" sqref="K29"/>
    </sheetView>
  </sheetViews>
  <sheetFormatPr defaultColWidth="9.140625" defaultRowHeight="12.75"/>
  <cols>
    <col min="1" max="1" width="9.140625" style="4" customWidth="1"/>
    <col min="2" max="2" width="9.8515625" style="4" customWidth="1"/>
    <col min="3" max="3" width="10.421875" style="4" customWidth="1"/>
    <col min="4" max="4" width="9.140625" style="4" customWidth="1"/>
    <col min="5" max="5" width="10.140625" style="4" bestFit="1" customWidth="1"/>
    <col min="6" max="6" width="9.140625" style="4" customWidth="1"/>
    <col min="7" max="7" width="11.7109375" style="4" bestFit="1" customWidth="1"/>
    <col min="8" max="8" width="9.140625" style="4" customWidth="1"/>
    <col min="9" max="9" width="12.57421875" style="4" customWidth="1"/>
    <col min="10" max="16384" width="9.140625" style="4" customWidth="1"/>
  </cols>
  <sheetData>
    <row r="1" ht="18.75">
      <c r="A1" s="51" t="str">
        <f>'Bilanci '!A1</f>
        <v> "FERAR" shpk</v>
      </c>
    </row>
    <row r="2" ht="18.75" customHeight="1">
      <c r="A2" s="51" t="s">
        <v>221</v>
      </c>
    </row>
    <row r="3" spans="3:5" ht="15.75">
      <c r="C3" s="107"/>
      <c r="D3" s="107"/>
      <c r="E3" s="107"/>
    </row>
    <row r="4" spans="2:5" ht="15.75">
      <c r="B4" s="107"/>
      <c r="C4" s="107"/>
      <c r="D4" s="107"/>
      <c r="E4" s="107"/>
    </row>
    <row r="5" spans="1:8" ht="15.75">
      <c r="A5" s="317" t="s">
        <v>222</v>
      </c>
      <c r="B5" s="53"/>
      <c r="C5" s="53"/>
      <c r="G5" s="318"/>
      <c r="H5" s="53"/>
    </row>
    <row r="6" ht="12.75">
      <c r="G6" s="231"/>
    </row>
    <row r="7" spans="1:8" ht="12.75">
      <c r="A7" s="4">
        <v>1</v>
      </c>
      <c r="B7" s="4" t="s">
        <v>223</v>
      </c>
      <c r="D7" s="203"/>
      <c r="E7" s="319"/>
      <c r="F7" s="146"/>
      <c r="G7" s="231">
        <v>68627896</v>
      </c>
      <c r="H7" s="4" t="s">
        <v>224</v>
      </c>
    </row>
    <row r="8" spans="1:8" ht="12.75">
      <c r="A8" s="4">
        <v>2</v>
      </c>
      <c r="B8" s="4" t="s">
        <v>225</v>
      </c>
      <c r="D8" s="144"/>
      <c r="E8" s="144"/>
      <c r="F8" s="320"/>
      <c r="G8" s="319">
        <v>0</v>
      </c>
      <c r="H8" s="128" t="s">
        <v>224</v>
      </c>
    </row>
    <row r="9" spans="5:8" ht="12.75">
      <c r="E9" s="607" t="s">
        <v>226</v>
      </c>
      <c r="F9" s="607"/>
      <c r="G9" s="318">
        <f>SUM(G7:G8)</f>
        <v>68627896</v>
      </c>
      <c r="H9" s="53" t="s">
        <v>224</v>
      </c>
    </row>
    <row r="10" spans="5:8" ht="12.75">
      <c r="E10" s="321"/>
      <c r="F10" s="321"/>
      <c r="G10" s="318"/>
      <c r="H10" s="53"/>
    </row>
    <row r="11" spans="1:8" ht="12.75">
      <c r="A11" s="4">
        <v>3</v>
      </c>
      <c r="B11" s="4" t="s">
        <v>227</v>
      </c>
      <c r="D11" s="203"/>
      <c r="E11" s="322"/>
      <c r="F11" s="322"/>
      <c r="G11" s="231">
        <v>2779635</v>
      </c>
      <c r="H11" s="4" t="s">
        <v>224</v>
      </c>
    </row>
    <row r="12" spans="1:8" ht="12.75">
      <c r="A12" s="4">
        <v>4</v>
      </c>
      <c r="B12" s="4" t="s">
        <v>228</v>
      </c>
      <c r="D12" s="144"/>
      <c r="E12" s="320"/>
      <c r="F12" s="320"/>
      <c r="G12" s="319">
        <v>-21100109</v>
      </c>
      <c r="H12" s="4" t="s">
        <v>224</v>
      </c>
    </row>
    <row r="13" spans="5:8" ht="12.75">
      <c r="E13" s="321" t="s">
        <v>229</v>
      </c>
      <c r="F13" s="321"/>
      <c r="G13" s="318">
        <f>G9+G11+G12</f>
        <v>50307422</v>
      </c>
      <c r="H13" s="53" t="s">
        <v>224</v>
      </c>
    </row>
    <row r="14" spans="5:8" ht="12.75">
      <c r="E14" s="321"/>
      <c r="F14" s="321"/>
      <c r="G14" s="318"/>
      <c r="H14" s="53"/>
    </row>
    <row r="15" spans="1:7" ht="12.75">
      <c r="A15" s="49"/>
      <c r="C15" s="231"/>
      <c r="E15" s="53"/>
      <c r="F15" s="53"/>
      <c r="G15" s="53"/>
    </row>
    <row r="16" spans="1:8" ht="15.75">
      <c r="A16" s="317" t="s">
        <v>230</v>
      </c>
      <c r="B16" s="53"/>
      <c r="C16" s="53"/>
      <c r="D16" s="53"/>
      <c r="E16" s="53"/>
      <c r="F16" s="53"/>
      <c r="G16" s="318"/>
      <c r="H16" s="53"/>
    </row>
    <row r="17" ht="12.75">
      <c r="G17" s="323"/>
    </row>
    <row r="18" spans="1:8" ht="12.75">
      <c r="A18" s="4">
        <v>1</v>
      </c>
      <c r="B18" s="4" t="s">
        <v>343</v>
      </c>
      <c r="D18" s="203"/>
      <c r="E18" s="203"/>
      <c r="F18" s="203"/>
      <c r="G18" s="231">
        <v>287340</v>
      </c>
      <c r="H18" s="4" t="s">
        <v>224</v>
      </c>
    </row>
    <row r="19" spans="1:8" ht="12.75">
      <c r="A19" s="4">
        <v>2</v>
      </c>
      <c r="B19" s="4" t="s">
        <v>344</v>
      </c>
      <c r="D19" s="144"/>
      <c r="E19" s="144"/>
      <c r="F19" s="144"/>
      <c r="G19" s="231">
        <v>25000</v>
      </c>
      <c r="H19" s="4" t="s">
        <v>224</v>
      </c>
    </row>
    <row r="20" spans="1:8" ht="12.75">
      <c r="A20" s="4">
        <v>3</v>
      </c>
      <c r="B20" s="4" t="s">
        <v>345</v>
      </c>
      <c r="D20" s="144"/>
      <c r="E20" s="144"/>
      <c r="F20" s="144"/>
      <c r="G20" s="231">
        <v>13943442</v>
      </c>
      <c r="H20" s="4" t="s">
        <v>224</v>
      </c>
    </row>
    <row r="21" spans="1:8" ht="12.75">
      <c r="A21" s="4">
        <v>4</v>
      </c>
      <c r="B21" s="4" t="s">
        <v>346</v>
      </c>
      <c r="D21" s="144"/>
      <c r="E21" s="144"/>
      <c r="F21" s="144"/>
      <c r="G21" s="231">
        <v>387350</v>
      </c>
      <c r="H21" s="4" t="s">
        <v>224</v>
      </c>
    </row>
    <row r="22" spans="1:8" ht="12.75">
      <c r="A22" s="4">
        <v>5</v>
      </c>
      <c r="B22" s="4" t="s">
        <v>347</v>
      </c>
      <c r="D22" s="144"/>
      <c r="E22" s="144"/>
      <c r="F22" s="144"/>
      <c r="G22" s="231">
        <v>1400000</v>
      </c>
      <c r="H22" s="4" t="s">
        <v>224</v>
      </c>
    </row>
    <row r="23" spans="1:8" ht="12.75">
      <c r="A23" s="4">
        <v>6</v>
      </c>
      <c r="B23" s="4" t="s">
        <v>348</v>
      </c>
      <c r="D23" s="144"/>
      <c r="E23" s="144"/>
      <c r="F23" s="144"/>
      <c r="G23" s="231">
        <v>373933</v>
      </c>
      <c r="H23" s="4" t="s">
        <v>224</v>
      </c>
    </row>
    <row r="24" spans="1:8" ht="12.75">
      <c r="A24" s="4">
        <v>7</v>
      </c>
      <c r="B24" s="4" t="s">
        <v>349</v>
      </c>
      <c r="D24" s="144"/>
      <c r="E24" s="144"/>
      <c r="F24" s="144"/>
      <c r="G24" s="231">
        <v>410000</v>
      </c>
      <c r="H24" s="4" t="s">
        <v>224</v>
      </c>
    </row>
    <row r="25" spans="1:8" ht="12.75">
      <c r="A25" s="4">
        <v>8</v>
      </c>
      <c r="B25" s="4" t="s">
        <v>0</v>
      </c>
      <c r="D25" s="203"/>
      <c r="E25" s="203"/>
      <c r="F25" s="203"/>
      <c r="G25" s="231">
        <v>29190</v>
      </c>
      <c r="H25" s="4" t="s">
        <v>224</v>
      </c>
    </row>
    <row r="26" spans="1:8" ht="12.75">
      <c r="A26" s="4">
        <v>9</v>
      </c>
      <c r="B26" s="4" t="s">
        <v>350</v>
      </c>
      <c r="D26" s="203"/>
      <c r="E26" s="203"/>
      <c r="F26" s="203"/>
      <c r="G26" s="231">
        <v>138000</v>
      </c>
      <c r="H26" s="4" t="s">
        <v>224</v>
      </c>
    </row>
    <row r="27" spans="1:8" ht="12.75">
      <c r="A27" s="4">
        <v>10</v>
      </c>
      <c r="B27" s="4" t="s">
        <v>351</v>
      </c>
      <c r="D27" s="203"/>
      <c r="E27" s="203"/>
      <c r="F27" s="203"/>
      <c r="G27" s="231">
        <v>155755</v>
      </c>
      <c r="H27" s="4" t="s">
        <v>224</v>
      </c>
    </row>
    <row r="28" spans="1:8" ht="12.75">
      <c r="A28" s="4">
        <v>11</v>
      </c>
      <c r="B28" s="4" t="s">
        <v>352</v>
      </c>
      <c r="D28" s="203"/>
      <c r="E28" s="203"/>
      <c r="F28" s="203"/>
      <c r="G28" s="231">
        <v>75461</v>
      </c>
      <c r="H28" s="4" t="s">
        <v>224</v>
      </c>
    </row>
    <row r="29" spans="1:8" ht="12.75">
      <c r="A29" s="4">
        <v>12</v>
      </c>
      <c r="B29" s="4" t="s">
        <v>359</v>
      </c>
      <c r="D29" s="203"/>
      <c r="E29" s="203"/>
      <c r="F29" s="203"/>
      <c r="G29" s="231">
        <v>20300</v>
      </c>
      <c r="H29" s="4" t="s">
        <v>224</v>
      </c>
    </row>
    <row r="30" spans="1:8" ht="12.75">
      <c r="A30" s="4">
        <v>13</v>
      </c>
      <c r="B30" s="78" t="s">
        <v>1</v>
      </c>
      <c r="D30" s="144"/>
      <c r="E30" s="144"/>
      <c r="F30" s="144"/>
      <c r="G30" s="231">
        <v>522413</v>
      </c>
      <c r="H30" s="4" t="s">
        <v>224</v>
      </c>
    </row>
    <row r="31" spans="1:8" ht="12.75">
      <c r="A31" s="4">
        <v>14</v>
      </c>
      <c r="B31" s="78" t="s">
        <v>353</v>
      </c>
      <c r="D31" s="144"/>
      <c r="E31" s="144"/>
      <c r="F31" s="144"/>
      <c r="G31" s="231">
        <v>190000</v>
      </c>
      <c r="H31" s="4" t="s">
        <v>224</v>
      </c>
    </row>
    <row r="32" spans="1:8" ht="12.75">
      <c r="A32" s="4">
        <v>15</v>
      </c>
      <c r="B32" s="4" t="s">
        <v>354</v>
      </c>
      <c r="D32" s="144"/>
      <c r="E32" s="144"/>
      <c r="F32" s="144"/>
      <c r="G32" s="21">
        <v>441106</v>
      </c>
      <c r="H32" s="4" t="s">
        <v>224</v>
      </c>
    </row>
    <row r="33" spans="1:8" ht="12.75">
      <c r="A33" s="4">
        <v>16</v>
      </c>
      <c r="B33" s="4" t="s">
        <v>355</v>
      </c>
      <c r="D33" s="144"/>
      <c r="E33" s="144"/>
      <c r="F33" s="144"/>
      <c r="G33" s="21">
        <v>84567</v>
      </c>
      <c r="H33" s="4" t="s">
        <v>224</v>
      </c>
    </row>
    <row r="34" spans="1:8" ht="12.75">
      <c r="A34" s="4">
        <v>17</v>
      </c>
      <c r="B34" s="4" t="s">
        <v>356</v>
      </c>
      <c r="D34" s="144"/>
      <c r="E34" s="144"/>
      <c r="F34" s="144"/>
      <c r="G34" s="21">
        <v>1034106</v>
      </c>
      <c r="H34" s="4" t="s">
        <v>224</v>
      </c>
    </row>
    <row r="35" spans="1:8" ht="12.75">
      <c r="A35" s="4">
        <v>18</v>
      </c>
      <c r="B35" s="4" t="s">
        <v>357</v>
      </c>
      <c r="D35" s="144"/>
      <c r="E35" s="144"/>
      <c r="F35" s="144"/>
      <c r="G35" s="21">
        <v>153955</v>
      </c>
      <c r="H35" s="4" t="s">
        <v>224</v>
      </c>
    </row>
    <row r="36" spans="1:8" ht="12.75">
      <c r="A36" s="4">
        <v>19</v>
      </c>
      <c r="B36" s="4" t="s">
        <v>358</v>
      </c>
      <c r="D36" s="144"/>
      <c r="E36" s="144"/>
      <c r="F36" s="144"/>
      <c r="G36" s="319">
        <v>369144</v>
      </c>
      <c r="H36" s="4" t="s">
        <v>224</v>
      </c>
    </row>
    <row r="37" spans="1:9" ht="12.75">
      <c r="A37" s="324"/>
      <c r="B37" s="606" t="s">
        <v>226</v>
      </c>
      <c r="C37" s="606"/>
      <c r="D37" s="606"/>
      <c r="E37" s="606"/>
      <c r="F37" s="606"/>
      <c r="G37" s="318">
        <f>SUM(G18:G36)</f>
        <v>20041062</v>
      </c>
      <c r="H37" s="53" t="s">
        <v>231</v>
      </c>
      <c r="I37" s="327"/>
    </row>
    <row r="38" spans="1:9" ht="12.75">
      <c r="A38" s="324"/>
      <c r="B38" s="325"/>
      <c r="C38" s="325"/>
      <c r="D38" s="325"/>
      <c r="E38" s="325"/>
      <c r="F38" s="325"/>
      <c r="G38" s="326"/>
      <c r="I38" s="327"/>
    </row>
    <row r="39" spans="1:8" ht="14.25" customHeight="1">
      <c r="A39" s="453" t="s">
        <v>416</v>
      </c>
      <c r="B39" s="329"/>
      <c r="C39" s="329"/>
      <c r="D39" s="329"/>
      <c r="E39" s="330"/>
      <c r="F39" s="329"/>
      <c r="G39" s="329"/>
      <c r="H39" s="329"/>
    </row>
    <row r="40" spans="1:8" ht="12.75">
      <c r="A40" s="329"/>
      <c r="B40" s="328"/>
      <c r="C40" s="329"/>
      <c r="D40" s="329"/>
      <c r="E40" s="329"/>
      <c r="F40" s="329"/>
      <c r="G40" s="329"/>
      <c r="H40" s="329"/>
    </row>
    <row r="41" spans="1:8" ht="12.75">
      <c r="A41" s="329"/>
      <c r="B41" s="328"/>
      <c r="C41" s="329"/>
      <c r="D41" s="329"/>
      <c r="E41" s="329"/>
      <c r="F41" s="329"/>
      <c r="G41" s="329"/>
      <c r="H41" s="329"/>
    </row>
    <row r="42" spans="1:8" ht="12.75">
      <c r="A42" s="329"/>
      <c r="B42" s="328"/>
      <c r="C42" s="329"/>
      <c r="D42" s="329"/>
      <c r="E42" s="329"/>
      <c r="F42" s="329"/>
      <c r="G42" s="329"/>
      <c r="H42" s="329"/>
    </row>
    <row r="43" ht="14.25" customHeight="1"/>
    <row r="44" ht="15.75">
      <c r="G44" s="125" t="str">
        <f>'Bilanci '!C51</f>
        <v>Perfaqesuesi Ligjor</v>
      </c>
    </row>
    <row r="45" ht="15.75">
      <c r="G45" s="125"/>
    </row>
    <row r="46" ht="15.75">
      <c r="G46" s="125" t="str">
        <f>'Bilanci '!C53</f>
        <v>Arjan Cukaj</v>
      </c>
    </row>
    <row r="47" ht="12.75">
      <c r="G47" s="126"/>
    </row>
  </sheetData>
  <mergeCells count="2">
    <mergeCell ref="B37:F37"/>
    <mergeCell ref="E9:F9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0.13671875" style="503" customWidth="1"/>
    <col min="2" max="2" width="10.421875" style="503" customWidth="1"/>
    <col min="3" max="4" width="15.140625" style="503" customWidth="1"/>
    <col min="5" max="5" width="15.00390625" style="503" customWidth="1"/>
    <col min="6" max="6" width="14.8515625" style="503" customWidth="1"/>
    <col min="7" max="7" width="15.00390625" style="503" customWidth="1"/>
    <col min="8" max="8" width="13.8515625" style="503" customWidth="1"/>
    <col min="9" max="9" width="13.28125" style="503" customWidth="1"/>
    <col min="10" max="10" width="13.421875" style="503" customWidth="1"/>
    <col min="11" max="16384" width="9.140625" style="503" customWidth="1"/>
  </cols>
  <sheetData>
    <row r="1" spans="1:10" ht="18.75">
      <c r="A1" s="505"/>
      <c r="B1" s="506" t="s">
        <v>409</v>
      </c>
      <c r="C1" s="506"/>
      <c r="D1" s="507"/>
      <c r="E1" s="507"/>
      <c r="F1" s="505"/>
      <c r="G1" s="505"/>
      <c r="H1" s="505"/>
      <c r="I1" s="505"/>
      <c r="J1" s="505"/>
    </row>
    <row r="2" spans="1:10" ht="18.75">
      <c r="A2" s="505"/>
      <c r="B2" s="506"/>
      <c r="C2" s="506"/>
      <c r="D2" s="507"/>
      <c r="E2" s="507"/>
      <c r="F2" s="505"/>
      <c r="G2" s="505"/>
      <c r="H2" s="505"/>
      <c r="I2" s="505"/>
      <c r="J2" s="505"/>
    </row>
    <row r="3" spans="1:10" ht="12.75">
      <c r="A3" s="505"/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8.75">
      <c r="A4" s="608" t="s">
        <v>410</v>
      </c>
      <c r="B4" s="608"/>
      <c r="C4" s="608"/>
      <c r="D4" s="608"/>
      <c r="E4" s="608"/>
      <c r="F4" s="608"/>
      <c r="G4" s="608"/>
      <c r="H4" s="608"/>
      <c r="I4" s="608"/>
      <c r="J4" s="608"/>
    </row>
    <row r="5" spans="1:10" ht="12.75">
      <c r="A5" s="505"/>
      <c r="B5" s="505"/>
      <c r="C5" s="505"/>
      <c r="D5" s="505"/>
      <c r="E5" s="505"/>
      <c r="F5" s="505"/>
      <c r="G5" s="505"/>
      <c r="H5" s="505"/>
      <c r="I5" s="505"/>
      <c r="J5" s="505"/>
    </row>
    <row r="6" spans="1:10" ht="13.5" thickBot="1">
      <c r="A6" s="505"/>
      <c r="B6" s="505"/>
      <c r="C6" s="505"/>
      <c r="D6" s="505"/>
      <c r="E6" s="505"/>
      <c r="F6" s="505"/>
      <c r="G6" s="505"/>
      <c r="H6" s="505"/>
      <c r="I6" s="505"/>
      <c r="J6" s="505"/>
    </row>
    <row r="7" spans="1:10" ht="18" thickBot="1">
      <c r="A7" s="505"/>
      <c r="B7" s="609" t="s">
        <v>274</v>
      </c>
      <c r="C7" s="611" t="s">
        <v>275</v>
      </c>
      <c r="D7" s="612"/>
      <c r="E7" s="533"/>
      <c r="F7" s="613" t="s">
        <v>276</v>
      </c>
      <c r="G7" s="614"/>
      <c r="H7" s="614"/>
      <c r="I7" s="534"/>
      <c r="J7" s="535"/>
    </row>
    <row r="8" spans="1:10" ht="16.5" thickBot="1">
      <c r="A8" s="505"/>
      <c r="B8" s="610"/>
      <c r="C8" s="536" t="s">
        <v>277</v>
      </c>
      <c r="D8" s="537" t="s">
        <v>278</v>
      </c>
      <c r="E8" s="538" t="s">
        <v>275</v>
      </c>
      <c r="F8" s="536" t="s">
        <v>279</v>
      </c>
      <c r="G8" s="539" t="s">
        <v>280</v>
      </c>
      <c r="H8" s="538" t="s">
        <v>276</v>
      </c>
      <c r="I8" s="540" t="s">
        <v>280</v>
      </c>
      <c r="J8" s="540" t="s">
        <v>280</v>
      </c>
    </row>
    <row r="9" spans="1:10" ht="16.5" thickBot="1">
      <c r="A9" s="505"/>
      <c r="B9" s="610"/>
      <c r="C9" s="536" t="s">
        <v>281</v>
      </c>
      <c r="D9" s="537" t="s">
        <v>282</v>
      </c>
      <c r="E9" s="541" t="s">
        <v>411</v>
      </c>
      <c r="F9" s="536" t="s">
        <v>283</v>
      </c>
      <c r="G9" s="539" t="s">
        <v>284</v>
      </c>
      <c r="H9" s="541" t="s">
        <v>411</v>
      </c>
      <c r="I9" s="540" t="s">
        <v>412</v>
      </c>
      <c r="J9" s="540" t="s">
        <v>285</v>
      </c>
    </row>
    <row r="10" spans="1:10" ht="17.25">
      <c r="A10" s="505"/>
      <c r="B10" s="542" t="s">
        <v>286</v>
      </c>
      <c r="C10" s="508">
        <v>1163517</v>
      </c>
      <c r="D10" s="509">
        <f aca="true" t="shared" si="0" ref="D10:D21">20%*C10</f>
        <v>232703.40000000002</v>
      </c>
      <c r="E10" s="510">
        <v>1629700</v>
      </c>
      <c r="F10" s="508">
        <v>885788</v>
      </c>
      <c r="G10" s="511">
        <f aca="true" t="shared" si="1" ref="G10:G21">20%*F10</f>
        <v>177157.6</v>
      </c>
      <c r="H10" s="512">
        <v>20300</v>
      </c>
      <c r="I10" s="513">
        <v>0</v>
      </c>
      <c r="J10" s="514">
        <f>D10-G10</f>
        <v>55545.80000000002</v>
      </c>
    </row>
    <row r="11" spans="1:10" ht="17.25">
      <c r="A11" s="505"/>
      <c r="B11" s="543" t="s">
        <v>287</v>
      </c>
      <c r="C11" s="521">
        <v>1984683</v>
      </c>
      <c r="D11" s="515">
        <f t="shared" si="0"/>
        <v>396936.60000000003</v>
      </c>
      <c r="E11" s="516">
        <v>806352</v>
      </c>
      <c r="F11" s="521">
        <v>1532483</v>
      </c>
      <c r="G11" s="517">
        <f t="shared" si="1"/>
        <v>306496.60000000003</v>
      </c>
      <c r="H11" s="518">
        <v>0</v>
      </c>
      <c r="I11" s="519">
        <v>0</v>
      </c>
      <c r="J11" s="520">
        <f>D11-G11</f>
        <v>90440</v>
      </c>
    </row>
    <row r="12" spans="1:10" ht="17.25">
      <c r="A12" s="505"/>
      <c r="B12" s="543" t="s">
        <v>288</v>
      </c>
      <c r="C12" s="521">
        <v>1591175</v>
      </c>
      <c r="D12" s="515">
        <f t="shared" si="0"/>
        <v>318235</v>
      </c>
      <c r="E12" s="516">
        <v>852564</v>
      </c>
      <c r="F12" s="521">
        <v>1089911</v>
      </c>
      <c r="G12" s="517">
        <f t="shared" si="1"/>
        <v>217982.2</v>
      </c>
      <c r="H12" s="518">
        <v>1538000</v>
      </c>
      <c r="I12" s="519"/>
      <c r="J12" s="520">
        <f>D12-G12</f>
        <v>100252.79999999999</v>
      </c>
    </row>
    <row r="13" spans="1:10" ht="17.25">
      <c r="A13" s="505"/>
      <c r="B13" s="543" t="s">
        <v>289</v>
      </c>
      <c r="C13" s="521">
        <v>1560500</v>
      </c>
      <c r="D13" s="515">
        <f t="shared" si="0"/>
        <v>312100</v>
      </c>
      <c r="E13" s="516">
        <v>1857564</v>
      </c>
      <c r="F13" s="521">
        <v>1267862</v>
      </c>
      <c r="G13" s="517">
        <f t="shared" si="1"/>
        <v>253572.40000000002</v>
      </c>
      <c r="H13" s="516">
        <v>112042</v>
      </c>
      <c r="I13" s="520">
        <v>1308963</v>
      </c>
      <c r="J13" s="520">
        <v>0</v>
      </c>
    </row>
    <row r="14" spans="1:10" ht="17.25">
      <c r="A14" s="505"/>
      <c r="B14" s="543" t="s">
        <v>290</v>
      </c>
      <c r="C14" s="521">
        <v>2279833</v>
      </c>
      <c r="D14" s="515">
        <f t="shared" si="0"/>
        <v>455966.60000000003</v>
      </c>
      <c r="E14" s="516">
        <v>852564</v>
      </c>
      <c r="F14" s="521">
        <v>1659212</v>
      </c>
      <c r="G14" s="517">
        <f t="shared" si="1"/>
        <v>331842.4</v>
      </c>
      <c r="H14" s="516">
        <v>800</v>
      </c>
      <c r="I14" s="520">
        <v>1184838</v>
      </c>
      <c r="J14" s="520">
        <v>0</v>
      </c>
    </row>
    <row r="15" spans="1:10" ht="17.25">
      <c r="A15" s="505"/>
      <c r="B15" s="543" t="s">
        <v>291</v>
      </c>
      <c r="C15" s="521">
        <v>1787875</v>
      </c>
      <c r="D15" s="515">
        <f t="shared" si="0"/>
        <v>357575</v>
      </c>
      <c r="E15" s="516">
        <v>1652564</v>
      </c>
      <c r="F15" s="521">
        <v>6024720</v>
      </c>
      <c r="G15" s="517">
        <f t="shared" si="1"/>
        <v>1204944</v>
      </c>
      <c r="H15" s="516">
        <v>24325</v>
      </c>
      <c r="I15" s="520">
        <v>2032207</v>
      </c>
      <c r="J15" s="520">
        <v>0</v>
      </c>
    </row>
    <row r="16" spans="1:10" ht="17.25">
      <c r="A16" s="505"/>
      <c r="B16" s="543" t="s">
        <v>292</v>
      </c>
      <c r="C16" s="521">
        <v>306459</v>
      </c>
      <c r="D16" s="515">
        <f t="shared" si="0"/>
        <v>61291.8</v>
      </c>
      <c r="E16" s="516">
        <v>852564</v>
      </c>
      <c r="F16" s="521">
        <v>6773875</v>
      </c>
      <c r="G16" s="517">
        <f t="shared" si="1"/>
        <v>1354775</v>
      </c>
      <c r="H16" s="516">
        <v>0</v>
      </c>
      <c r="I16" s="520">
        <v>3325690</v>
      </c>
      <c r="J16" s="520">
        <v>0</v>
      </c>
    </row>
    <row r="17" spans="1:10" ht="17.25">
      <c r="A17" s="505"/>
      <c r="B17" s="543" t="s">
        <v>293</v>
      </c>
      <c r="C17" s="521">
        <v>978792</v>
      </c>
      <c r="D17" s="515">
        <f t="shared" si="0"/>
        <v>195758.40000000002</v>
      </c>
      <c r="E17" s="516">
        <v>852564</v>
      </c>
      <c r="F17" s="521">
        <v>4262064</v>
      </c>
      <c r="G17" s="517">
        <f t="shared" si="1"/>
        <v>852412.8</v>
      </c>
      <c r="H17" s="516">
        <v>0</v>
      </c>
      <c r="I17" s="520">
        <v>3982345</v>
      </c>
      <c r="J17" s="520">
        <v>0</v>
      </c>
    </row>
    <row r="18" spans="1:10" ht="17.25">
      <c r="A18" s="505"/>
      <c r="B18" s="543" t="s">
        <v>294</v>
      </c>
      <c r="C18" s="521">
        <v>21180543</v>
      </c>
      <c r="D18" s="515">
        <f t="shared" si="0"/>
        <v>4236108.600000001</v>
      </c>
      <c r="E18" s="516">
        <v>852564</v>
      </c>
      <c r="F18" s="521">
        <v>23485356</v>
      </c>
      <c r="G18" s="517">
        <f t="shared" si="1"/>
        <v>4697071.2</v>
      </c>
      <c r="H18" s="516">
        <v>65813</v>
      </c>
      <c r="I18" s="520">
        <v>4443307</v>
      </c>
      <c r="J18" s="520">
        <v>0</v>
      </c>
    </row>
    <row r="19" spans="1:10" ht="17.25">
      <c r="A19" s="505"/>
      <c r="B19" s="543" t="s">
        <v>295</v>
      </c>
      <c r="C19" s="521">
        <v>16424761</v>
      </c>
      <c r="D19" s="515">
        <f t="shared" si="0"/>
        <v>3284952.2</v>
      </c>
      <c r="E19" s="516">
        <v>1202564</v>
      </c>
      <c r="F19" s="521">
        <v>17293180</v>
      </c>
      <c r="G19" s="517">
        <f t="shared" si="1"/>
        <v>3458636</v>
      </c>
      <c r="H19" s="516">
        <v>16400</v>
      </c>
      <c r="I19" s="520">
        <v>4616991</v>
      </c>
      <c r="J19" s="520">
        <v>0</v>
      </c>
    </row>
    <row r="20" spans="1:10" ht="17.25">
      <c r="A20" s="505"/>
      <c r="B20" s="543" t="s">
        <v>296</v>
      </c>
      <c r="C20" s="521">
        <v>8897738</v>
      </c>
      <c r="D20" s="515">
        <f t="shared" si="0"/>
        <v>1779547.6</v>
      </c>
      <c r="E20" s="516">
        <v>852564</v>
      </c>
      <c r="F20" s="521">
        <v>9622909</v>
      </c>
      <c r="G20" s="517">
        <f t="shared" si="1"/>
        <v>1924581.8</v>
      </c>
      <c r="H20" s="516">
        <v>262890</v>
      </c>
      <c r="I20" s="520">
        <v>4762025</v>
      </c>
      <c r="J20" s="520">
        <v>0</v>
      </c>
    </row>
    <row r="21" spans="1:10" ht="18" thickBot="1">
      <c r="A21" s="505"/>
      <c r="B21" s="544" t="s">
        <v>297</v>
      </c>
      <c r="C21" s="522">
        <v>15157990</v>
      </c>
      <c r="D21" s="523">
        <f t="shared" si="0"/>
        <v>3031598</v>
      </c>
      <c r="E21" s="524">
        <v>852564</v>
      </c>
      <c r="F21" s="522">
        <v>9622909</v>
      </c>
      <c r="G21" s="529">
        <f t="shared" si="1"/>
        <v>1924581.8</v>
      </c>
      <c r="H21" s="524">
        <v>262890</v>
      </c>
      <c r="I21" s="525">
        <v>3655009</v>
      </c>
      <c r="J21" s="525">
        <f>D21-G21</f>
        <v>1107016.2</v>
      </c>
    </row>
    <row r="22" spans="1:10" ht="18" thickBot="1">
      <c r="A22" s="505"/>
      <c r="B22" s="530" t="s">
        <v>215</v>
      </c>
      <c r="C22" s="531">
        <f aca="true" t="shared" si="2" ref="C22:H22">SUM(C10:C21)</f>
        <v>73313866</v>
      </c>
      <c r="D22" s="531">
        <f t="shared" si="2"/>
        <v>14662773.200000001</v>
      </c>
      <c r="E22" s="531">
        <f t="shared" si="2"/>
        <v>13116692</v>
      </c>
      <c r="F22" s="531">
        <f t="shared" si="2"/>
        <v>83520269</v>
      </c>
      <c r="G22" s="531">
        <f t="shared" si="2"/>
        <v>16704053.8</v>
      </c>
      <c r="H22" s="531">
        <f t="shared" si="2"/>
        <v>2303460</v>
      </c>
      <c r="I22" s="531"/>
      <c r="J22" s="532">
        <f>SUM(J10:J21)</f>
        <v>1353254.8</v>
      </c>
    </row>
    <row r="23" spans="1:10" ht="12.75">
      <c r="A23" s="505"/>
      <c r="B23" s="505"/>
      <c r="C23" s="505"/>
      <c r="D23" s="505"/>
      <c r="E23" s="505"/>
      <c r="F23" s="505"/>
      <c r="G23" s="505"/>
      <c r="H23" s="505"/>
      <c r="I23" s="505"/>
      <c r="J23" s="526"/>
    </row>
    <row r="24" spans="1:10" ht="17.25">
      <c r="A24" s="505"/>
      <c r="B24" s="527"/>
      <c r="C24" s="507"/>
      <c r="D24" s="507"/>
      <c r="E24" s="507"/>
      <c r="F24" s="507"/>
      <c r="G24" s="505"/>
      <c r="H24" s="505"/>
      <c r="I24" s="505"/>
      <c r="J24" s="505"/>
    </row>
    <row r="25" spans="1:10" ht="17.25">
      <c r="A25" s="505"/>
      <c r="B25" s="528"/>
      <c r="C25" s="507"/>
      <c r="D25" s="507"/>
      <c r="E25" s="507"/>
      <c r="F25" s="507"/>
      <c r="G25" s="505"/>
      <c r="H25" s="505"/>
      <c r="I25" s="505"/>
      <c r="J25" s="505"/>
    </row>
    <row r="26" spans="1:10" ht="17.25">
      <c r="A26" s="505"/>
      <c r="B26" s="528"/>
      <c r="C26" s="505"/>
      <c r="D26" s="505"/>
      <c r="E26" s="505"/>
      <c r="F26" s="505"/>
      <c r="G26" s="505"/>
      <c r="H26" s="505"/>
      <c r="I26" s="505"/>
      <c r="J26" s="505"/>
    </row>
    <row r="27" spans="1:10" ht="15">
      <c r="A27" s="505"/>
      <c r="B27" s="505"/>
      <c r="C27" s="505"/>
      <c r="D27" s="505"/>
      <c r="E27" s="505"/>
      <c r="F27" s="505"/>
      <c r="G27" s="505"/>
      <c r="H27" s="50" t="s">
        <v>48</v>
      </c>
      <c r="I27" s="505"/>
      <c r="J27" s="505"/>
    </row>
    <row r="28" spans="1:10" ht="17.25">
      <c r="A28" s="505"/>
      <c r="B28" s="505"/>
      <c r="C28" s="505"/>
      <c r="D28" s="505"/>
      <c r="E28" s="505"/>
      <c r="F28" s="505"/>
      <c r="G28" s="505"/>
      <c r="H28" s="50"/>
      <c r="I28" s="545"/>
      <c r="J28" s="505"/>
    </row>
    <row r="29" spans="1:10" ht="17.25">
      <c r="A29" s="505"/>
      <c r="B29" s="505"/>
      <c r="C29" s="505"/>
      <c r="D29" s="505"/>
      <c r="E29" s="505"/>
      <c r="F29" s="505"/>
      <c r="G29" s="505"/>
      <c r="H29" s="50" t="s">
        <v>323</v>
      </c>
      <c r="I29" s="545"/>
      <c r="J29" s="505"/>
    </row>
    <row r="30" spans="1:10" ht="12.75">
      <c r="A30" s="505"/>
      <c r="B30" s="505"/>
      <c r="C30" s="505"/>
      <c r="D30" s="505"/>
      <c r="E30" s="505"/>
      <c r="F30" s="505"/>
      <c r="G30" s="505"/>
      <c r="H30" s="505"/>
      <c r="I30" s="505"/>
      <c r="J30" s="505"/>
    </row>
    <row r="31" spans="1:10" ht="12.75">
      <c r="A31" s="505"/>
      <c r="B31" s="505"/>
      <c r="C31" s="505"/>
      <c r="D31" s="505"/>
      <c r="E31" s="505"/>
      <c r="F31" s="505"/>
      <c r="G31" s="505"/>
      <c r="I31" s="505"/>
      <c r="J31" s="505"/>
    </row>
    <row r="35" ht="12.75">
      <c r="F35" s="504"/>
    </row>
  </sheetData>
  <mergeCells count="4">
    <mergeCell ref="A4:J4"/>
    <mergeCell ref="B7:B9"/>
    <mergeCell ref="C7:D7"/>
    <mergeCell ref="F7:H7"/>
  </mergeCells>
  <printOptions/>
  <pageMargins left="0.52" right="0.75" top="0.56" bottom="0.5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35" sqref="G35"/>
    </sheetView>
  </sheetViews>
  <sheetFormatPr defaultColWidth="9.140625" defaultRowHeight="12.75"/>
  <cols>
    <col min="1" max="1" width="5.8515625" style="4" customWidth="1"/>
    <col min="2" max="2" width="48.28125" style="4" customWidth="1"/>
    <col min="3" max="3" width="18.57421875" style="49" customWidth="1"/>
    <col min="4" max="4" width="16.28125" style="4" customWidth="1"/>
    <col min="5" max="6" width="9.140625" style="4" customWidth="1"/>
    <col min="7" max="7" width="10.8515625" style="4" customWidth="1"/>
    <col min="8" max="8" width="8.00390625" style="4" customWidth="1"/>
    <col min="9" max="9" width="3.140625" style="4" customWidth="1"/>
    <col min="10" max="16384" width="9.140625" style="4" customWidth="1"/>
  </cols>
  <sheetData>
    <row r="1" spans="1:5" ht="19.5" customHeight="1">
      <c r="A1" s="1" t="s">
        <v>318</v>
      </c>
      <c r="B1" s="1"/>
      <c r="C1" s="2"/>
      <c r="D1" s="3"/>
      <c r="E1" s="3"/>
    </row>
    <row r="2" spans="1:5" ht="19.5" customHeight="1">
      <c r="A2" s="5" t="s">
        <v>232</v>
      </c>
      <c r="B2" s="5" t="s">
        <v>299</v>
      </c>
      <c r="C2" s="2"/>
      <c r="D2" s="3"/>
      <c r="E2" s="3"/>
    </row>
    <row r="3" spans="1:3" ht="19.5" customHeight="1">
      <c r="A3" s="5" t="s">
        <v>15</v>
      </c>
      <c r="B3" s="5"/>
      <c r="C3" s="5"/>
    </row>
    <row r="4" spans="1:3" ht="19.5" customHeight="1" thickBot="1">
      <c r="A4" s="6"/>
      <c r="B4" s="6"/>
      <c r="C4" s="6"/>
    </row>
    <row r="5" spans="1:4" ht="18" customHeight="1" thickBot="1">
      <c r="A5" s="7"/>
      <c r="B5" s="8" t="s">
        <v>16</v>
      </c>
      <c r="C5" s="9" t="s">
        <v>2</v>
      </c>
      <c r="D5" s="10" t="s">
        <v>3</v>
      </c>
    </row>
    <row r="6" spans="1:4" ht="13.5" thickBot="1">
      <c r="A6" s="11" t="s">
        <v>17</v>
      </c>
      <c r="B6" s="12" t="s">
        <v>18</v>
      </c>
      <c r="C6" s="13">
        <f>SUM(C7:C13)</f>
        <v>415250552</v>
      </c>
      <c r="D6" s="13">
        <f>SUM(D7:D13)</f>
        <v>225583204</v>
      </c>
    </row>
    <row r="7" spans="1:4" ht="12.75">
      <c r="A7" s="14">
        <v>1</v>
      </c>
      <c r="B7" s="15" t="s">
        <v>8</v>
      </c>
      <c r="C7" s="16">
        <v>12406937</v>
      </c>
      <c r="D7" s="17">
        <v>13281765</v>
      </c>
    </row>
    <row r="8" spans="1:4" ht="12.75">
      <c r="A8" s="18">
        <v>2</v>
      </c>
      <c r="B8" s="18" t="s">
        <v>19</v>
      </c>
      <c r="C8" s="16">
        <v>47788949</v>
      </c>
      <c r="D8" s="19">
        <v>5323854</v>
      </c>
    </row>
    <row r="9" spans="1:4" ht="12.75">
      <c r="A9" s="18">
        <v>3</v>
      </c>
      <c r="B9" s="18" t="s">
        <v>319</v>
      </c>
      <c r="C9" s="16">
        <v>107295159</v>
      </c>
      <c r="D9" s="19">
        <v>75136559</v>
      </c>
    </row>
    <row r="10" spans="1:4" ht="12.75">
      <c r="A10" s="18">
        <v>4</v>
      </c>
      <c r="B10" s="18" t="s">
        <v>20</v>
      </c>
      <c r="C10" s="16">
        <v>21100109</v>
      </c>
      <c r="D10" s="19">
        <v>2779635</v>
      </c>
    </row>
    <row r="11" spans="1:4" ht="12.75">
      <c r="A11" s="18">
        <v>5</v>
      </c>
      <c r="B11" s="18" t="s">
        <v>10</v>
      </c>
      <c r="C11" s="16">
        <v>3655009</v>
      </c>
      <c r="D11" s="19">
        <v>0</v>
      </c>
    </row>
    <row r="12" spans="1:7" ht="12.75">
      <c r="A12" s="18">
        <v>6</v>
      </c>
      <c r="B12" s="20" t="s">
        <v>9</v>
      </c>
      <c r="C12" s="16">
        <v>222412789</v>
      </c>
      <c r="D12" s="19">
        <v>127447082</v>
      </c>
      <c r="G12" s="21"/>
    </row>
    <row r="13" spans="1:7" ht="13.5" thickBot="1">
      <c r="A13" s="22">
        <v>7</v>
      </c>
      <c r="B13" s="22" t="s">
        <v>11</v>
      </c>
      <c r="C13" s="16">
        <v>591600</v>
      </c>
      <c r="D13" s="19">
        <v>1614309</v>
      </c>
      <c r="G13" s="21"/>
    </row>
    <row r="14" spans="1:4" ht="13.5" thickBot="1">
      <c r="A14" s="12" t="s">
        <v>21</v>
      </c>
      <c r="B14" s="12" t="s">
        <v>22</v>
      </c>
      <c r="C14" s="13">
        <f>SUM(C15:C20)</f>
        <v>46865811</v>
      </c>
      <c r="D14" s="13">
        <f>SUM(D15:D20)</f>
        <v>45210118</v>
      </c>
    </row>
    <row r="15" spans="1:4" ht="12.75">
      <c r="A15" s="23">
        <v>1</v>
      </c>
      <c r="B15" s="24" t="s">
        <v>23</v>
      </c>
      <c r="C15" s="16">
        <v>0</v>
      </c>
      <c r="D15" s="25">
        <v>0</v>
      </c>
    </row>
    <row r="16" spans="1:4" ht="12.75">
      <c r="A16" s="20">
        <v>2</v>
      </c>
      <c r="B16" s="18" t="s">
        <v>5</v>
      </c>
      <c r="C16" s="16">
        <v>46865811</v>
      </c>
      <c r="D16" s="19">
        <v>45210118</v>
      </c>
    </row>
    <row r="17" spans="1:4" ht="12.75">
      <c r="A17" s="20">
        <v>3</v>
      </c>
      <c r="B17" s="18" t="s">
        <v>24</v>
      </c>
      <c r="C17" s="16">
        <v>0</v>
      </c>
      <c r="D17" s="26">
        <v>0</v>
      </c>
    </row>
    <row r="18" spans="1:4" ht="12.75">
      <c r="A18" s="20">
        <v>4</v>
      </c>
      <c r="B18" s="18" t="s">
        <v>13</v>
      </c>
      <c r="C18" s="16">
        <v>0</v>
      </c>
      <c r="D18" s="26">
        <v>0</v>
      </c>
    </row>
    <row r="19" spans="1:4" ht="12.75">
      <c r="A19" s="20">
        <v>5</v>
      </c>
      <c r="B19" s="18" t="s">
        <v>25</v>
      </c>
      <c r="C19" s="16">
        <v>0</v>
      </c>
      <c r="D19" s="26">
        <v>0</v>
      </c>
    </row>
    <row r="20" spans="1:4" ht="13.5" thickBot="1">
      <c r="A20" s="20">
        <v>6</v>
      </c>
      <c r="B20" s="18" t="s">
        <v>26</v>
      </c>
      <c r="C20" s="16">
        <v>0</v>
      </c>
      <c r="D20" s="26">
        <v>0</v>
      </c>
    </row>
    <row r="21" spans="1:4" ht="16.5" thickBot="1">
      <c r="A21" s="27"/>
      <c r="B21" s="28" t="s">
        <v>27</v>
      </c>
      <c r="C21" s="29">
        <f>C6+C14</f>
        <v>462116363</v>
      </c>
      <c r="D21" s="29">
        <f>D6+D14</f>
        <v>270793322</v>
      </c>
    </row>
    <row r="22" spans="1:4" ht="20.25" customHeight="1" thickBot="1">
      <c r="A22" s="30"/>
      <c r="B22" s="8" t="s">
        <v>28</v>
      </c>
      <c r="C22" s="31">
        <f>C35+C47</f>
        <v>462116363</v>
      </c>
      <c r="D22" s="31">
        <f>D35+D36</f>
        <v>270793322</v>
      </c>
    </row>
    <row r="23" spans="1:4" ht="13.5" thickBot="1">
      <c r="A23" s="32" t="s">
        <v>17</v>
      </c>
      <c r="B23" s="33" t="s">
        <v>29</v>
      </c>
      <c r="C23" s="13">
        <f>SUM(C24:C29)</f>
        <v>177420253</v>
      </c>
      <c r="D23" s="13">
        <f>SUM(D24:D29)</f>
        <v>68431650</v>
      </c>
    </row>
    <row r="24" spans="1:4" ht="12.75">
      <c r="A24" s="34">
        <v>1</v>
      </c>
      <c r="B24" s="24" t="s">
        <v>6</v>
      </c>
      <c r="C24" s="35">
        <v>44418716</v>
      </c>
      <c r="D24" s="25">
        <v>23739922</v>
      </c>
    </row>
    <row r="25" spans="1:4" ht="12.75">
      <c r="A25" s="36">
        <v>2</v>
      </c>
      <c r="B25" s="37" t="s">
        <v>14</v>
      </c>
      <c r="C25" s="26">
        <v>1091881</v>
      </c>
      <c r="D25" s="19">
        <v>117353</v>
      </c>
    </row>
    <row r="26" spans="1:4" ht="12.75">
      <c r="A26" s="36">
        <v>3</v>
      </c>
      <c r="B26" s="18" t="s">
        <v>320</v>
      </c>
      <c r="C26" s="26">
        <v>126021713</v>
      </c>
      <c r="D26" s="19">
        <v>40927385</v>
      </c>
    </row>
    <row r="27" spans="1:4" ht="12.75">
      <c r="A27" s="36">
        <v>4</v>
      </c>
      <c r="B27" s="14" t="s">
        <v>7</v>
      </c>
      <c r="C27" s="26">
        <v>852381</v>
      </c>
      <c r="D27" s="19">
        <v>164654</v>
      </c>
    </row>
    <row r="28" spans="1:4" ht="12.75">
      <c r="A28" s="36">
        <v>5</v>
      </c>
      <c r="B28" s="37" t="s">
        <v>321</v>
      </c>
      <c r="C28" s="26">
        <v>32483</v>
      </c>
      <c r="D28" s="19">
        <v>1120064</v>
      </c>
    </row>
    <row r="29" spans="1:4" ht="13.5" thickBot="1">
      <c r="A29" s="36">
        <v>6</v>
      </c>
      <c r="B29" s="38" t="s">
        <v>322</v>
      </c>
      <c r="C29" s="26">
        <v>5003079</v>
      </c>
      <c r="D29" s="19">
        <v>2362272</v>
      </c>
    </row>
    <row r="30" spans="1:4" ht="13.5" thickBot="1">
      <c r="A30" s="32" t="s">
        <v>21</v>
      </c>
      <c r="B30" s="39" t="s">
        <v>30</v>
      </c>
      <c r="C30" s="13">
        <f>SUM(C31:C34)</f>
        <v>95808783</v>
      </c>
      <c r="D30" s="13">
        <f>SUM(D31:D34)</f>
        <v>22309582</v>
      </c>
    </row>
    <row r="31" spans="1:4" ht="12.75">
      <c r="A31" s="40">
        <v>1</v>
      </c>
      <c r="B31" s="24" t="s">
        <v>31</v>
      </c>
      <c r="C31" s="35">
        <v>95808783</v>
      </c>
      <c r="D31" s="25">
        <v>22309582</v>
      </c>
    </row>
    <row r="32" spans="1:4" ht="12.75">
      <c r="A32" s="41">
        <v>2</v>
      </c>
      <c r="B32" s="18" t="s">
        <v>32</v>
      </c>
      <c r="C32" s="26">
        <v>0</v>
      </c>
      <c r="D32" s="19">
        <v>0</v>
      </c>
    </row>
    <row r="33" spans="1:4" ht="12.75">
      <c r="A33" s="41">
        <v>3</v>
      </c>
      <c r="B33" s="18" t="s">
        <v>33</v>
      </c>
      <c r="C33" s="26">
        <v>0</v>
      </c>
      <c r="D33" s="19">
        <v>0</v>
      </c>
    </row>
    <row r="34" spans="1:4" ht="13.5" thickBot="1">
      <c r="A34" s="41">
        <v>4</v>
      </c>
      <c r="B34" s="20" t="s">
        <v>34</v>
      </c>
      <c r="C34" s="26">
        <v>0</v>
      </c>
      <c r="D34" s="19">
        <v>0</v>
      </c>
    </row>
    <row r="35" spans="1:4" ht="15.75" customHeight="1" thickBot="1">
      <c r="A35" s="554" t="s">
        <v>35</v>
      </c>
      <c r="B35" s="555"/>
      <c r="C35" s="29">
        <f>C23+C30</f>
        <v>273229036</v>
      </c>
      <c r="D35" s="29">
        <f>D23+D30</f>
        <v>90741232</v>
      </c>
    </row>
    <row r="36" spans="1:4" ht="15" customHeight="1" thickBot="1">
      <c r="A36" s="42" t="s">
        <v>36</v>
      </c>
      <c r="B36" s="43" t="s">
        <v>37</v>
      </c>
      <c r="C36" s="44">
        <f>SUM(C37:C46)</f>
        <v>188887327</v>
      </c>
      <c r="D36" s="44">
        <f>SUM(D37:D46)</f>
        <v>180052090</v>
      </c>
    </row>
    <row r="37" spans="1:4" ht="12.75">
      <c r="A37" s="40">
        <v>1</v>
      </c>
      <c r="B37" s="24" t="s">
        <v>38</v>
      </c>
      <c r="C37" s="45">
        <v>0</v>
      </c>
      <c r="D37" s="25">
        <v>0</v>
      </c>
    </row>
    <row r="38" spans="1:4" ht="12.75">
      <c r="A38" s="41">
        <v>2</v>
      </c>
      <c r="B38" s="18" t="s">
        <v>39</v>
      </c>
      <c r="C38" s="46">
        <v>100500000</v>
      </c>
      <c r="D38" s="19">
        <v>100500000</v>
      </c>
    </row>
    <row r="39" spans="1:4" ht="12.75">
      <c r="A39" s="41">
        <v>3</v>
      </c>
      <c r="B39" s="18" t="s">
        <v>4</v>
      </c>
      <c r="C39" s="46"/>
      <c r="D39" s="19">
        <v>0</v>
      </c>
    </row>
    <row r="40" spans="1:4" ht="12.75">
      <c r="A40" s="41">
        <v>4</v>
      </c>
      <c r="B40" s="18" t="s">
        <v>40</v>
      </c>
      <c r="C40" s="46">
        <v>0</v>
      </c>
      <c r="D40" s="19">
        <v>0</v>
      </c>
    </row>
    <row r="41" spans="1:4" ht="12.75">
      <c r="A41" s="41">
        <v>5</v>
      </c>
      <c r="B41" s="18" t="s">
        <v>41</v>
      </c>
      <c r="C41" s="46">
        <v>116322</v>
      </c>
      <c r="D41" s="19">
        <v>116322</v>
      </c>
    </row>
    <row r="42" spans="1:4" ht="12.75">
      <c r="A42" s="41">
        <v>6</v>
      </c>
      <c r="B42" s="18" t="s">
        <v>42</v>
      </c>
      <c r="C42" s="46">
        <v>0</v>
      </c>
      <c r="D42" s="19">
        <v>0</v>
      </c>
    </row>
    <row r="43" spans="1:4" ht="12.75">
      <c r="A43" s="41">
        <v>7</v>
      </c>
      <c r="B43" s="18" t="s">
        <v>43</v>
      </c>
      <c r="C43" s="46">
        <v>10055491</v>
      </c>
      <c r="D43" s="19">
        <v>10055491</v>
      </c>
    </row>
    <row r="44" spans="1:4" ht="12.75">
      <c r="A44" s="41">
        <v>8</v>
      </c>
      <c r="B44" s="18" t="s">
        <v>44</v>
      </c>
      <c r="C44" s="46">
        <v>69380277</v>
      </c>
      <c r="D44" s="19">
        <v>58734322</v>
      </c>
    </row>
    <row r="45" spans="1:4" ht="12.75">
      <c r="A45" s="41">
        <v>9</v>
      </c>
      <c r="B45" s="18" t="s">
        <v>45</v>
      </c>
      <c r="C45" s="46">
        <v>0</v>
      </c>
      <c r="D45" s="19">
        <v>0</v>
      </c>
    </row>
    <row r="46" spans="1:4" ht="13.5" thickBot="1">
      <c r="A46" s="47">
        <v>10</v>
      </c>
      <c r="B46" s="38" t="s">
        <v>12</v>
      </c>
      <c r="C46" s="46">
        <v>8835237</v>
      </c>
      <c r="D46" s="19">
        <v>10645955</v>
      </c>
    </row>
    <row r="47" spans="1:4" ht="13.5" thickBot="1">
      <c r="A47" s="27"/>
      <c r="B47" s="48" t="s">
        <v>46</v>
      </c>
      <c r="C47" s="29">
        <f>SUM(C38:C46)</f>
        <v>188887327</v>
      </c>
      <c r="D47" s="29">
        <f>SUM(D38:D46)</f>
        <v>180052090</v>
      </c>
    </row>
    <row r="48" spans="1:4" ht="18" customHeight="1" thickBot="1">
      <c r="A48" s="552" t="s">
        <v>47</v>
      </c>
      <c r="B48" s="553"/>
      <c r="C48" s="29">
        <f>C35+C47</f>
        <v>462116363</v>
      </c>
      <c r="D48" s="29">
        <f>D35+D47</f>
        <v>270793322</v>
      </c>
    </row>
    <row r="49" ht="6.75" customHeight="1"/>
    <row r="50" ht="18.75" customHeight="1"/>
    <row r="51" ht="15">
      <c r="C51" s="50" t="s">
        <v>48</v>
      </c>
    </row>
    <row r="52" ht="15.75" customHeight="1">
      <c r="C52" s="50"/>
    </row>
    <row r="53" ht="15">
      <c r="C53" s="50" t="s">
        <v>323</v>
      </c>
    </row>
    <row r="56" ht="12.75">
      <c r="C56" s="381"/>
    </row>
  </sheetData>
  <mergeCells count="2">
    <mergeCell ref="A48:B48"/>
    <mergeCell ref="A35:B35"/>
  </mergeCells>
  <printOptions/>
  <pageMargins left="0.75" right="0.75" top="0.6" bottom="0.33" header="0.5" footer="0.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C34" sqref="C34"/>
    </sheetView>
  </sheetViews>
  <sheetFormatPr defaultColWidth="9.140625" defaultRowHeight="12.75"/>
  <cols>
    <col min="1" max="1" width="4.8515625" style="4" customWidth="1"/>
    <col min="2" max="2" width="56.140625" style="4" customWidth="1"/>
    <col min="3" max="3" width="27.8515625" style="4" customWidth="1"/>
    <col min="4" max="4" width="2.7109375" style="4" customWidth="1"/>
    <col min="5" max="5" width="25.140625" style="4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1:5" ht="18.75">
      <c r="A1" s="51" t="str">
        <f>'Bilanci '!A1</f>
        <v> "FERAR" shpk</v>
      </c>
      <c r="B1" s="51"/>
      <c r="C1" s="52"/>
      <c r="D1" s="52"/>
      <c r="E1" s="52"/>
    </row>
    <row r="2" spans="1:5" ht="18.75">
      <c r="A2" s="51"/>
      <c r="B2" s="51"/>
      <c r="C2" s="52"/>
      <c r="D2" s="52"/>
      <c r="E2" s="52"/>
    </row>
    <row r="3" spans="1:5" ht="18.75">
      <c r="A3" s="51" t="s">
        <v>49</v>
      </c>
      <c r="B3" s="52"/>
      <c r="D3" s="52"/>
      <c r="E3" s="52"/>
    </row>
    <row r="4" spans="1:5" ht="18.75">
      <c r="A4" s="51" t="s">
        <v>15</v>
      </c>
      <c r="B4" s="52"/>
      <c r="C4" s="51"/>
      <c r="D4" s="52"/>
      <c r="E4" s="52"/>
    </row>
    <row r="5" spans="1:3" ht="13.5" thickBot="1">
      <c r="A5" s="53" t="s">
        <v>50</v>
      </c>
      <c r="C5" s="53"/>
    </row>
    <row r="6" spans="1:5" ht="18" customHeight="1" thickBot="1">
      <c r="A6" s="54"/>
      <c r="B6" s="54"/>
      <c r="C6" s="55" t="s">
        <v>51</v>
      </c>
      <c r="D6" s="56"/>
      <c r="E6" s="55" t="s">
        <v>52</v>
      </c>
    </row>
    <row r="7" spans="1:5" ht="18.75" customHeight="1" thickBot="1">
      <c r="A7" s="57"/>
      <c r="B7" s="58" t="s">
        <v>53</v>
      </c>
      <c r="C7" s="59">
        <f>C8</f>
        <v>86430558</v>
      </c>
      <c r="D7" s="60"/>
      <c r="E7" s="59">
        <f>E8</f>
        <v>48282251</v>
      </c>
    </row>
    <row r="8" spans="1:5" ht="15.75">
      <c r="A8" s="61">
        <v>1</v>
      </c>
      <c r="B8" s="62" t="s">
        <v>324</v>
      </c>
      <c r="C8" s="63">
        <v>86430558</v>
      </c>
      <c r="D8" s="64"/>
      <c r="E8" s="65">
        <v>48282251</v>
      </c>
    </row>
    <row r="9" spans="1:5" ht="45.75" customHeight="1">
      <c r="A9" s="66">
        <v>2</v>
      </c>
      <c r="B9" s="67" t="s">
        <v>54</v>
      </c>
      <c r="C9" s="68">
        <v>0</v>
      </c>
      <c r="D9" s="69"/>
      <c r="E9" s="70">
        <v>0</v>
      </c>
    </row>
    <row r="10" spans="1:5" ht="28.5" customHeight="1">
      <c r="A10" s="66">
        <v>3</v>
      </c>
      <c r="B10" s="67" t="s">
        <v>55</v>
      </c>
      <c r="C10" s="68">
        <v>0</v>
      </c>
      <c r="D10" s="69"/>
      <c r="E10" s="70">
        <v>0</v>
      </c>
    </row>
    <row r="11" spans="1:7" s="72" customFormat="1" ht="15.75">
      <c r="A11" s="67"/>
      <c r="B11" s="67" t="s">
        <v>237</v>
      </c>
      <c r="C11" s="68">
        <v>-50307422</v>
      </c>
      <c r="D11" s="71"/>
      <c r="E11" s="70">
        <v>-25643910</v>
      </c>
      <c r="G11" s="73"/>
    </row>
    <row r="12" spans="1:5" ht="15.75">
      <c r="A12" s="74"/>
      <c r="B12" s="74" t="s">
        <v>56</v>
      </c>
      <c r="C12" s="68">
        <v>-20041062</v>
      </c>
      <c r="D12" s="69"/>
      <c r="E12" s="70">
        <v>-5115549</v>
      </c>
    </row>
    <row r="13" spans="1:5" ht="15.75">
      <c r="A13" s="74"/>
      <c r="B13" s="74" t="s">
        <v>57</v>
      </c>
      <c r="C13" s="68">
        <v>-5434166</v>
      </c>
      <c r="D13" s="69"/>
      <c r="E13" s="70">
        <v>-3604978</v>
      </c>
    </row>
    <row r="14" spans="1:5" ht="16.5" thickBot="1">
      <c r="A14" s="75"/>
      <c r="B14" s="75" t="s">
        <v>58</v>
      </c>
      <c r="C14" s="76">
        <v>-2098957</v>
      </c>
      <c r="D14" s="77"/>
      <c r="E14" s="70">
        <v>-1703504</v>
      </c>
    </row>
    <row r="15" spans="1:7" ht="16.5" thickBot="1">
      <c r="A15" s="58"/>
      <c r="B15" s="58" t="s">
        <v>59</v>
      </c>
      <c r="C15" s="59">
        <f>SUM(C8:C14)</f>
        <v>8548951</v>
      </c>
      <c r="D15" s="60"/>
      <c r="E15" s="59">
        <f>E7+E11+E12+E13+E14</f>
        <v>12214310</v>
      </c>
      <c r="G15" s="78"/>
    </row>
    <row r="16" spans="1:5" ht="9" customHeight="1" thickBot="1">
      <c r="A16" s="79"/>
      <c r="B16" s="79"/>
      <c r="C16" s="65"/>
      <c r="D16" s="64"/>
      <c r="E16" s="65"/>
    </row>
    <row r="17" spans="1:5" ht="31.5">
      <c r="A17" s="80"/>
      <c r="B17" s="81" t="s">
        <v>60</v>
      </c>
      <c r="C17" s="82">
        <v>0</v>
      </c>
      <c r="D17" s="83"/>
      <c r="E17" s="82">
        <v>0</v>
      </c>
    </row>
    <row r="18" spans="1:5" ht="15.75">
      <c r="A18" s="84"/>
      <c r="B18" s="74" t="s">
        <v>61</v>
      </c>
      <c r="C18" s="70">
        <v>79417</v>
      </c>
      <c r="D18" s="69"/>
      <c r="E18" s="70">
        <v>232358</v>
      </c>
    </row>
    <row r="19" spans="1:5" ht="15.75">
      <c r="A19" s="85"/>
      <c r="B19" s="86" t="s">
        <v>61</v>
      </c>
      <c r="C19" s="87">
        <v>1229578</v>
      </c>
      <c r="D19" s="88"/>
      <c r="E19" s="19">
        <v>0</v>
      </c>
    </row>
    <row r="20" spans="1:5" ht="16.5" thickBot="1">
      <c r="A20" s="89"/>
      <c r="B20" s="90" t="s">
        <v>62</v>
      </c>
      <c r="C20" s="91"/>
      <c r="D20" s="92"/>
      <c r="E20" s="91">
        <v>-535918</v>
      </c>
    </row>
    <row r="21" spans="1:5" ht="16.5" thickBot="1">
      <c r="A21" s="93"/>
      <c r="B21" s="94" t="s">
        <v>63</v>
      </c>
      <c r="C21" s="95">
        <f>SUM(C15:C20)</f>
        <v>9857946</v>
      </c>
      <c r="D21" s="96"/>
      <c r="E21" s="95">
        <f>SUM(E15:E20)</f>
        <v>11910750</v>
      </c>
    </row>
    <row r="22" spans="1:5" ht="16.5" thickBot="1">
      <c r="A22" s="97"/>
      <c r="B22" s="97" t="s">
        <v>238</v>
      </c>
      <c r="C22" s="98">
        <v>1022709</v>
      </c>
      <c r="D22" s="99"/>
      <c r="E22" s="100">
        <v>1264795</v>
      </c>
    </row>
    <row r="23" spans="1:5" ht="16.5" thickBot="1">
      <c r="A23" s="54"/>
      <c r="B23" s="58" t="s">
        <v>64</v>
      </c>
      <c r="C23" s="95">
        <f>C21-C22</f>
        <v>8835237</v>
      </c>
      <c r="D23" s="96"/>
      <c r="E23" s="95">
        <f>E21-E22</f>
        <v>10645955</v>
      </c>
    </row>
    <row r="24" spans="1:5" ht="16.5" thickBot="1">
      <c r="A24" s="97"/>
      <c r="B24" s="97" t="s">
        <v>65</v>
      </c>
      <c r="C24" s="100"/>
      <c r="D24" s="99"/>
      <c r="E24" s="100"/>
    </row>
    <row r="25" spans="1:5" ht="16.5" thickBot="1">
      <c r="A25" s="97"/>
      <c r="B25" s="97" t="s">
        <v>66</v>
      </c>
      <c r="C25" s="100"/>
      <c r="D25" s="99"/>
      <c r="E25" s="100"/>
    </row>
    <row r="26" spans="1:5" ht="15.75">
      <c r="A26" s="101"/>
      <c r="B26" s="102"/>
      <c r="C26" s="103"/>
      <c r="D26" s="104"/>
      <c r="E26" s="104"/>
    </row>
    <row r="27" spans="1:3" ht="12.75">
      <c r="A27" s="53" t="s">
        <v>325</v>
      </c>
      <c r="B27" s="105"/>
      <c r="C27" s="106"/>
    </row>
    <row r="29" ht="15">
      <c r="E29" s="50" t="str">
        <f>'Bilanci '!C51</f>
        <v>Perfaqesuesi Ligjor</v>
      </c>
    </row>
    <row r="30" ht="15">
      <c r="E30" s="50" t="str">
        <f>'Bilanci '!C53</f>
        <v>Arjan Cukaj</v>
      </c>
    </row>
  </sheetData>
  <printOptions horizontalCentered="1"/>
  <pageMargins left="0.51" right="0.75" top="0.54" bottom="0.76" header="0.31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20" sqref="A20"/>
    </sheetView>
  </sheetViews>
  <sheetFormatPr defaultColWidth="9.140625" defaultRowHeight="12.75"/>
  <cols>
    <col min="1" max="1" width="25.28125" style="4" customWidth="1"/>
    <col min="2" max="3" width="16.140625" style="4" customWidth="1"/>
    <col min="4" max="4" width="9.421875" style="49" customWidth="1"/>
    <col min="5" max="5" width="15.140625" style="4" customWidth="1"/>
    <col min="6" max="6" width="20.28125" style="4" customWidth="1"/>
    <col min="7" max="7" width="16.7109375" style="4" customWidth="1"/>
    <col min="8" max="16384" width="9.140625" style="4" customWidth="1"/>
  </cols>
  <sheetData>
    <row r="1" ht="0.75" customHeight="1"/>
    <row r="2" ht="1.5" customHeight="1"/>
    <row r="3" ht="18.75">
      <c r="A3" s="51" t="str">
        <f>'Bilanci '!A1</f>
        <v> "FERAR" shpk</v>
      </c>
    </row>
    <row r="4" spans="1:5" ht="15.75">
      <c r="A4" s="107" t="s">
        <v>15</v>
      </c>
      <c r="C4" s="107"/>
      <c r="D4" s="108"/>
      <c r="E4" s="53"/>
    </row>
    <row r="5" ht="15.75">
      <c r="A5" s="109"/>
    </row>
    <row r="6" ht="15">
      <c r="A6" s="4" t="s">
        <v>239</v>
      </c>
    </row>
    <row r="7" ht="13.5" thickBot="1"/>
    <row r="8" spans="1:7" ht="16.5" customHeight="1" thickBot="1">
      <c r="A8" s="42"/>
      <c r="B8" s="110" t="s">
        <v>213</v>
      </c>
      <c r="C8" s="110" t="s">
        <v>40</v>
      </c>
      <c r="D8" s="110" t="s">
        <v>333</v>
      </c>
      <c r="E8" s="110" t="s">
        <v>214</v>
      </c>
      <c r="F8" s="110" t="s">
        <v>235</v>
      </c>
      <c r="G8" s="110" t="s">
        <v>215</v>
      </c>
    </row>
    <row r="9" spans="1:8" ht="27" customHeight="1" thickBot="1">
      <c r="A9" s="111" t="s">
        <v>326</v>
      </c>
      <c r="B9" s="429">
        <v>100500000</v>
      </c>
      <c r="C9" s="429">
        <v>0</v>
      </c>
      <c r="D9" s="430">
        <v>116322</v>
      </c>
      <c r="E9" s="429">
        <v>10055491</v>
      </c>
      <c r="F9" s="429">
        <v>58734322</v>
      </c>
      <c r="G9" s="431">
        <f>SUM(B9:F9)</f>
        <v>169406135</v>
      </c>
      <c r="H9" s="426"/>
    </row>
    <row r="10" spans="1:7" ht="30" customHeight="1">
      <c r="A10" s="113" t="s">
        <v>327</v>
      </c>
      <c r="B10" s="432"/>
      <c r="C10" s="432"/>
      <c r="D10" s="433"/>
      <c r="E10" s="432"/>
      <c r="F10" s="434"/>
      <c r="G10" s="435"/>
    </row>
    <row r="11" spans="1:7" ht="18.75" customHeight="1">
      <c r="A11" s="427" t="s">
        <v>328</v>
      </c>
      <c r="B11" s="436"/>
      <c r="C11" s="436"/>
      <c r="D11" s="437"/>
      <c r="E11" s="436"/>
      <c r="F11" s="438"/>
      <c r="G11" s="439"/>
    </row>
    <row r="12" spans="1:7" ht="25.5">
      <c r="A12" s="113" t="s">
        <v>329</v>
      </c>
      <c r="B12" s="436"/>
      <c r="C12" s="436"/>
      <c r="D12" s="437"/>
      <c r="E12" s="436"/>
      <c r="F12" s="428">
        <v>10645955</v>
      </c>
      <c r="G12" s="439">
        <f>SUM(B12:F12)</f>
        <v>10645955</v>
      </c>
    </row>
    <row r="13" spans="1:7" ht="12.75">
      <c r="A13" s="18" t="s">
        <v>330</v>
      </c>
      <c r="B13" s="436"/>
      <c r="C13" s="436"/>
      <c r="D13" s="437"/>
      <c r="E13" s="436"/>
      <c r="F13" s="438"/>
      <c r="G13" s="439"/>
    </row>
    <row r="14" spans="1:7" ht="12.75">
      <c r="A14" s="18" t="s">
        <v>331</v>
      </c>
      <c r="B14" s="436"/>
      <c r="C14" s="436"/>
      <c r="D14" s="437"/>
      <c r="E14" s="436"/>
      <c r="F14" s="438"/>
      <c r="G14" s="439"/>
    </row>
    <row r="15" spans="1:7" ht="12.75">
      <c r="A15" s="116" t="s">
        <v>332</v>
      </c>
      <c r="B15" s="436"/>
      <c r="C15" s="436"/>
      <c r="D15" s="437"/>
      <c r="E15" s="436"/>
      <c r="F15" s="438"/>
      <c r="G15" s="439"/>
    </row>
    <row r="16" spans="1:7" ht="12.75">
      <c r="A16" s="111" t="s">
        <v>216</v>
      </c>
      <c r="B16" s="112">
        <f>SUM(B9:B15)</f>
        <v>100500000</v>
      </c>
      <c r="C16" s="112">
        <f>SUM(C9:C15)</f>
        <v>0</v>
      </c>
      <c r="D16" s="112">
        <f>SUM(D9:D15)</f>
        <v>116322</v>
      </c>
      <c r="E16" s="112">
        <f>SUM(E9:E15)</f>
        <v>10055491</v>
      </c>
      <c r="F16" s="112">
        <f>SUM(F9:F15)</f>
        <v>69380277</v>
      </c>
      <c r="G16" s="112">
        <f aca="true" t="shared" si="0" ref="G16:G21">SUM(B16:F16)</f>
        <v>180052090</v>
      </c>
    </row>
    <row r="17" spans="1:7" ht="12.75">
      <c r="A17" s="113" t="s">
        <v>218</v>
      </c>
      <c r="B17" s="114">
        <f>'Bilanci '!C39</f>
        <v>0</v>
      </c>
      <c r="C17" s="114"/>
      <c r="D17" s="115"/>
      <c r="E17" s="114"/>
      <c r="F17" s="114"/>
      <c r="G17" s="19">
        <f t="shared" si="0"/>
        <v>0</v>
      </c>
    </row>
    <row r="18" spans="1:7" ht="25.5">
      <c r="A18" s="113" t="s">
        <v>236</v>
      </c>
      <c r="B18" s="115"/>
      <c r="C18" s="114"/>
      <c r="D18" s="115"/>
      <c r="E18" s="18"/>
      <c r="F18" s="26">
        <f>'Bilanci '!C46</f>
        <v>8835237</v>
      </c>
      <c r="G18" s="19">
        <f t="shared" si="0"/>
        <v>8835237</v>
      </c>
    </row>
    <row r="19" spans="1:7" ht="18.75" customHeight="1">
      <c r="A19" s="18" t="s">
        <v>217</v>
      </c>
      <c r="B19" s="114"/>
      <c r="C19" s="114"/>
      <c r="D19" s="115"/>
      <c r="E19" s="114"/>
      <c r="F19" s="115"/>
      <c r="G19" s="19">
        <f t="shared" si="0"/>
        <v>0</v>
      </c>
    </row>
    <row r="20" spans="1:7" ht="12.75">
      <c r="A20" s="615" t="s">
        <v>415</v>
      </c>
      <c r="B20" s="114"/>
      <c r="C20" s="114"/>
      <c r="D20" s="115"/>
      <c r="E20" s="114">
        <v>69380277</v>
      </c>
      <c r="F20" s="114">
        <v>-69380277</v>
      </c>
      <c r="G20" s="19">
        <f t="shared" si="0"/>
        <v>0</v>
      </c>
    </row>
    <row r="21" spans="1:7" ht="13.5" thickBot="1">
      <c r="A21" s="116" t="s">
        <v>219</v>
      </c>
      <c r="B21" s="117"/>
      <c r="C21" s="117"/>
      <c r="D21" s="118"/>
      <c r="E21" s="117"/>
      <c r="F21" s="119"/>
      <c r="G21" s="19">
        <f t="shared" si="0"/>
        <v>0</v>
      </c>
    </row>
    <row r="22" spans="1:7" ht="13.5" thickBot="1">
      <c r="A22" s="120" t="s">
        <v>220</v>
      </c>
      <c r="B22" s="29">
        <f aca="true" t="shared" si="1" ref="B22:G22">SUM(B16:B21)</f>
        <v>100500000</v>
      </c>
      <c r="C22" s="29">
        <f t="shared" si="1"/>
        <v>0</v>
      </c>
      <c r="D22" s="29">
        <f t="shared" si="1"/>
        <v>116322</v>
      </c>
      <c r="E22" s="29">
        <f t="shared" si="1"/>
        <v>79435768</v>
      </c>
      <c r="F22" s="29">
        <f t="shared" si="1"/>
        <v>8835237</v>
      </c>
      <c r="G22" s="29">
        <f t="shared" si="1"/>
        <v>188887327</v>
      </c>
    </row>
    <row r="23" spans="1:7" ht="13.5" thickBot="1">
      <c r="A23" s="121"/>
      <c r="B23" s="122"/>
      <c r="C23" s="122"/>
      <c r="D23" s="123"/>
      <c r="E23" s="122"/>
      <c r="F23" s="124"/>
      <c r="G23" s="122"/>
    </row>
    <row r="25" ht="15.75">
      <c r="F25" s="125" t="str">
        <f>'Bilanci '!C51</f>
        <v>Perfaqesuesi Ligjor</v>
      </c>
    </row>
    <row r="26" ht="15.75">
      <c r="F26" s="125"/>
    </row>
    <row r="27" ht="15.75">
      <c r="F27" s="125" t="str">
        <f>'Bilanci '!C53</f>
        <v>Arjan Cukaj</v>
      </c>
    </row>
    <row r="28" ht="12.75">
      <c r="F28" s="126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G9" sqref="G9"/>
    </sheetView>
  </sheetViews>
  <sheetFormatPr defaultColWidth="9.140625" defaultRowHeight="12.75"/>
  <cols>
    <col min="1" max="1" width="5.421875" style="376" customWidth="1"/>
    <col min="2" max="2" width="56.421875" style="376" customWidth="1"/>
    <col min="3" max="3" width="22.7109375" style="376" customWidth="1"/>
    <col min="4" max="16384" width="9.140625" style="376" customWidth="1"/>
  </cols>
  <sheetData>
    <row r="1" spans="1:3" ht="18">
      <c r="A1" s="1" t="s">
        <v>318</v>
      </c>
      <c r="B1" s="374"/>
      <c r="C1" s="375"/>
    </row>
    <row r="2" spans="1:3" ht="18" customHeight="1">
      <c r="A2" s="5" t="s">
        <v>232</v>
      </c>
      <c r="B2" s="1" t="s">
        <v>299</v>
      </c>
      <c r="C2" s="377"/>
    </row>
    <row r="3" spans="1:2" ht="18" customHeight="1">
      <c r="A3" s="378"/>
      <c r="B3" s="5" t="s">
        <v>304</v>
      </c>
    </row>
    <row r="4" ht="14.25" customHeight="1" thickBot="1">
      <c r="B4" s="379"/>
    </row>
    <row r="5" spans="1:3" ht="16.5" thickBot="1">
      <c r="A5" s="382" t="s">
        <v>67</v>
      </c>
      <c r="B5" s="383" t="s">
        <v>68</v>
      </c>
      <c r="C5" s="384" t="s">
        <v>305</v>
      </c>
    </row>
    <row r="6" spans="1:3" ht="16.5" thickBot="1">
      <c r="A6" s="385" t="s">
        <v>17</v>
      </c>
      <c r="B6" s="386" t="s">
        <v>69</v>
      </c>
      <c r="C6" s="387">
        <v>0</v>
      </c>
    </row>
    <row r="7" spans="1:3" ht="16.5" thickBot="1">
      <c r="A7" s="97">
        <v>1</v>
      </c>
      <c r="B7" s="388" t="s">
        <v>69</v>
      </c>
      <c r="C7" s="389">
        <v>0</v>
      </c>
    </row>
    <row r="8" spans="1:3" ht="15.75">
      <c r="A8" s="80">
        <v>2</v>
      </c>
      <c r="B8" s="390" t="s">
        <v>306</v>
      </c>
      <c r="C8" s="391">
        <v>18074715</v>
      </c>
    </row>
    <row r="9" spans="1:3" ht="15.75">
      <c r="A9" s="85">
        <v>3</v>
      </c>
      <c r="B9" s="392" t="s">
        <v>307</v>
      </c>
      <c r="C9" s="393">
        <v>-116926196</v>
      </c>
    </row>
    <row r="10" spans="1:3" ht="15.75">
      <c r="A10" s="85">
        <v>4</v>
      </c>
      <c r="B10" s="392" t="s">
        <v>308</v>
      </c>
      <c r="C10" s="394">
        <v>37750275</v>
      </c>
    </row>
    <row r="11" spans="1:3" ht="15.75">
      <c r="A11" s="85">
        <v>5</v>
      </c>
      <c r="B11" s="392" t="s">
        <v>309</v>
      </c>
      <c r="C11" s="393">
        <v>-3447363</v>
      </c>
    </row>
    <row r="12" spans="1:3" ht="16.5" thickBot="1">
      <c r="A12" s="85">
        <v>6</v>
      </c>
      <c r="B12" s="395" t="s">
        <v>310</v>
      </c>
      <c r="C12" s="396">
        <v>-5560482</v>
      </c>
    </row>
    <row r="13" spans="1:3" ht="16.5" thickBot="1">
      <c r="A13" s="397"/>
      <c r="B13" s="398" t="s">
        <v>70</v>
      </c>
      <c r="C13" s="399">
        <f>SUM(C8:C12)</f>
        <v>-70109051</v>
      </c>
    </row>
    <row r="14" spans="1:3" ht="15.75">
      <c r="A14" s="400"/>
      <c r="B14" s="101"/>
      <c r="C14" s="401"/>
    </row>
    <row r="15" spans="1:3" ht="13.5" thickBot="1">
      <c r="A15" s="133"/>
      <c r="B15" s="128"/>
      <c r="C15" s="402"/>
    </row>
    <row r="16" spans="1:3" ht="16.5" thickBot="1">
      <c r="A16" s="422" t="s">
        <v>21</v>
      </c>
      <c r="B16" s="423" t="s">
        <v>71</v>
      </c>
      <c r="C16" s="424"/>
    </row>
    <row r="17" spans="1:3" ht="15.75">
      <c r="A17" s="80">
        <v>1</v>
      </c>
      <c r="B17" s="390" t="s">
        <v>72</v>
      </c>
      <c r="C17" s="403">
        <v>0</v>
      </c>
    </row>
    <row r="18" spans="1:3" ht="15.75">
      <c r="A18" s="85">
        <v>2</v>
      </c>
      <c r="B18" s="392" t="s">
        <v>73</v>
      </c>
      <c r="C18" s="393">
        <v>-3750650</v>
      </c>
    </row>
    <row r="19" spans="1:3" ht="15.75">
      <c r="A19" s="85">
        <v>3</v>
      </c>
      <c r="B19" s="392" t="s">
        <v>311</v>
      </c>
      <c r="C19" s="393">
        <v>0</v>
      </c>
    </row>
    <row r="20" spans="1:3" ht="15.75">
      <c r="A20" s="85">
        <v>4</v>
      </c>
      <c r="B20" s="395" t="s">
        <v>312</v>
      </c>
      <c r="C20" s="393">
        <v>0</v>
      </c>
    </row>
    <row r="21" spans="1:3" ht="16.5" thickBot="1">
      <c r="A21" s="89">
        <v>5</v>
      </c>
      <c r="B21" s="404" t="s">
        <v>313</v>
      </c>
      <c r="C21" s="405">
        <v>0</v>
      </c>
    </row>
    <row r="22" spans="1:3" ht="16.5" thickBot="1">
      <c r="A22" s="406"/>
      <c r="B22" s="407" t="s">
        <v>74</v>
      </c>
      <c r="C22" s="408">
        <f>SUM(C17:C21)</f>
        <v>-3750650</v>
      </c>
    </row>
    <row r="23" spans="1:3" ht="15.75">
      <c r="A23" s="409"/>
      <c r="B23" s="102"/>
      <c r="C23" s="410"/>
    </row>
    <row r="24" spans="1:3" ht="13.5" thickBot="1">
      <c r="A24" s="133"/>
      <c r="B24" s="128"/>
      <c r="C24" s="402"/>
    </row>
    <row r="25" spans="1:3" ht="16.5" thickBot="1">
      <c r="A25" s="422" t="s">
        <v>36</v>
      </c>
      <c r="B25" s="423" t="s">
        <v>75</v>
      </c>
      <c r="C25" s="424"/>
    </row>
    <row r="26" spans="1:3" ht="15.75">
      <c r="A26" s="411">
        <v>1</v>
      </c>
      <c r="B26" s="390" t="s">
        <v>314</v>
      </c>
      <c r="C26" s="403">
        <v>0</v>
      </c>
    </row>
    <row r="27" spans="1:3" ht="15.75">
      <c r="A27" s="412">
        <v>2</v>
      </c>
      <c r="B27" s="392" t="s">
        <v>315</v>
      </c>
      <c r="C27" s="394">
        <v>74382565</v>
      </c>
    </row>
    <row r="28" spans="1:3" ht="15.75">
      <c r="A28" s="412">
        <v>3</v>
      </c>
      <c r="B28" s="392" t="s">
        <v>316</v>
      </c>
      <c r="C28" s="393">
        <v>-1397691</v>
      </c>
    </row>
    <row r="29" spans="1:3" ht="16.5" thickBot="1">
      <c r="A29" s="413">
        <v>4</v>
      </c>
      <c r="B29" s="414" t="s">
        <v>317</v>
      </c>
      <c r="C29" s="396">
        <v>0</v>
      </c>
    </row>
    <row r="30" spans="1:3" ht="16.5" thickBot="1">
      <c r="A30" s="30"/>
      <c r="B30" s="398" t="s">
        <v>76</v>
      </c>
      <c r="C30" s="408">
        <f>SUM(C26:C29)</f>
        <v>72984874</v>
      </c>
    </row>
    <row r="31" spans="1:3" ht="15">
      <c r="A31" s="129"/>
      <c r="B31" s="388"/>
      <c r="C31" s="415"/>
    </row>
    <row r="32" spans="1:3" ht="13.5" thickBot="1">
      <c r="A32" s="133"/>
      <c r="B32" s="128"/>
      <c r="C32" s="402"/>
    </row>
    <row r="33" spans="1:3" ht="16.5" thickBot="1">
      <c r="A33" s="422" t="s">
        <v>77</v>
      </c>
      <c r="B33" s="423" t="s">
        <v>78</v>
      </c>
      <c r="C33" s="425">
        <f>C13+C22+C30</f>
        <v>-874827</v>
      </c>
    </row>
    <row r="34" spans="1:3" ht="15.75">
      <c r="A34" s="416"/>
      <c r="B34" s="417"/>
      <c r="C34" s="418"/>
    </row>
    <row r="35" spans="1:3" ht="16.5" thickBot="1">
      <c r="A35" s="38"/>
      <c r="B35" s="414" t="s">
        <v>79</v>
      </c>
      <c r="C35" s="419">
        <v>13281765</v>
      </c>
    </row>
    <row r="36" spans="1:3" ht="16.5" thickBot="1">
      <c r="A36" s="420" t="s">
        <v>80</v>
      </c>
      <c r="B36" s="407" t="s">
        <v>81</v>
      </c>
      <c r="C36" s="421">
        <f>SUM(C33:C35)</f>
        <v>12406938</v>
      </c>
    </row>
    <row r="37" ht="17.25" customHeight="1"/>
    <row r="38" ht="5.25" customHeight="1" hidden="1"/>
    <row r="39" ht="15.75">
      <c r="C39" s="125" t="s">
        <v>48</v>
      </c>
    </row>
    <row r="40" ht="18.75" customHeight="1">
      <c r="C40" s="125" t="s">
        <v>323</v>
      </c>
    </row>
    <row r="41" ht="15.75">
      <c r="C41" s="38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4">
      <selection activeCell="M17" sqref="M17"/>
    </sheetView>
  </sheetViews>
  <sheetFormatPr defaultColWidth="9.140625" defaultRowHeight="12.75"/>
  <cols>
    <col min="1" max="1" width="11.00390625" style="4" customWidth="1"/>
    <col min="2" max="4" width="9.140625" style="4" customWidth="1"/>
    <col min="5" max="5" width="8.140625" style="4" customWidth="1"/>
    <col min="6" max="6" width="7.57421875" style="4" customWidth="1"/>
    <col min="7" max="7" width="14.28125" style="4" customWidth="1"/>
    <col min="8" max="8" width="0.13671875" style="4" customWidth="1"/>
    <col min="9" max="9" width="3.00390625" style="4" customWidth="1"/>
    <col min="10" max="10" width="20.57421875" style="4" customWidth="1"/>
    <col min="11" max="11" width="9.7109375" style="4" customWidth="1"/>
    <col min="12" max="16384" width="9.140625" style="4" customWidth="1"/>
  </cols>
  <sheetData>
    <row r="1" spans="1:10" ht="12.75">
      <c r="A1" s="53" t="s">
        <v>82</v>
      </c>
      <c r="E1" s="128"/>
      <c r="F1" s="128"/>
      <c r="G1" s="129" t="s">
        <v>83</v>
      </c>
      <c r="H1" s="130"/>
      <c r="I1" s="131"/>
      <c r="J1" s="132"/>
    </row>
    <row r="2" spans="1:10" ht="12.75">
      <c r="A2" s="53" t="s">
        <v>84</v>
      </c>
      <c r="E2" s="128"/>
      <c r="F2" s="128"/>
      <c r="G2" s="133" t="s">
        <v>85</v>
      </c>
      <c r="H2" s="128"/>
      <c r="I2" s="134"/>
      <c r="J2" s="135"/>
    </row>
    <row r="3" spans="5:10" ht="13.5" thickBot="1">
      <c r="E3" s="128"/>
      <c r="F3" s="128"/>
      <c r="G3" s="136"/>
      <c r="H3" s="137"/>
      <c r="I3" s="138"/>
      <c r="J3" s="139"/>
    </row>
    <row r="4" spans="1:9" ht="12.75">
      <c r="A4" s="140" t="s">
        <v>86</v>
      </c>
      <c r="B4" s="141" t="str">
        <f>'Bilanci '!B2</f>
        <v>J71904009W</v>
      </c>
      <c r="C4" s="142"/>
      <c r="D4" s="142"/>
      <c r="E4" s="132"/>
      <c r="F4" s="128"/>
      <c r="G4" s="559" t="s">
        <v>87</v>
      </c>
      <c r="H4" s="560"/>
      <c r="I4" s="561"/>
    </row>
    <row r="5" spans="1:9" ht="12.75">
      <c r="A5" s="143" t="s">
        <v>88</v>
      </c>
      <c r="B5" s="144" t="str">
        <f>'Bilanci '!A1</f>
        <v> "FERAR" shpk</v>
      </c>
      <c r="C5" s="144"/>
      <c r="D5" s="144"/>
      <c r="E5" s="135"/>
      <c r="F5" s="128"/>
      <c r="G5" s="145" t="s">
        <v>89</v>
      </c>
      <c r="H5" s="146"/>
      <c r="I5" s="147"/>
    </row>
    <row r="6" spans="1:9" ht="13.5" thickBot="1">
      <c r="A6" s="148" t="s">
        <v>90</v>
      </c>
      <c r="B6" s="149" t="s">
        <v>91</v>
      </c>
      <c r="C6" s="150"/>
      <c r="D6" s="150"/>
      <c r="E6" s="139"/>
      <c r="F6" s="128"/>
      <c r="G6" s="151">
        <v>2010</v>
      </c>
      <c r="H6" s="137"/>
      <c r="I6" s="152"/>
    </row>
    <row r="7" spans="1:9" ht="12.75">
      <c r="A7" s="128"/>
      <c r="B7" s="128"/>
      <c r="C7" s="128"/>
      <c r="D7" s="128"/>
      <c r="E7" s="128"/>
      <c r="F7" s="128"/>
      <c r="I7" s="126"/>
    </row>
    <row r="8" spans="1:10" ht="12.75">
      <c r="A8" s="153"/>
      <c r="B8" s="154" t="s">
        <v>92</v>
      </c>
      <c r="C8" s="153"/>
      <c r="D8" s="153"/>
      <c r="E8" s="153"/>
      <c r="F8" s="153"/>
      <c r="G8" s="155" t="s">
        <v>93</v>
      </c>
      <c r="H8" s="156"/>
      <c r="I8" s="157"/>
      <c r="J8" s="158" t="s">
        <v>94</v>
      </c>
    </row>
    <row r="9" spans="1:10" ht="12.75">
      <c r="A9" s="154" t="s">
        <v>95</v>
      </c>
      <c r="B9" s="153"/>
      <c r="C9" s="153"/>
      <c r="D9" s="153"/>
      <c r="E9" s="153"/>
      <c r="F9" s="153">
        <v>1</v>
      </c>
      <c r="G9" s="159">
        <v>0</v>
      </c>
      <c r="H9" s="160"/>
      <c r="I9" s="161"/>
      <c r="J9" s="162">
        <v>0</v>
      </c>
    </row>
    <row r="10" spans="1:10" ht="12.75">
      <c r="A10" s="4" t="s">
        <v>96</v>
      </c>
      <c r="F10" s="4">
        <v>3</v>
      </c>
      <c r="G10" s="163">
        <f>'PASQYRA E TE ARDHURAVE'!C15</f>
        <v>8548951</v>
      </c>
      <c r="H10" s="88"/>
      <c r="I10" s="164"/>
      <c r="J10" s="165">
        <f>'PASQYRA E TE ARDHURAVE'!C15</f>
        <v>8548951</v>
      </c>
    </row>
    <row r="11" spans="1:10" ht="12.75">
      <c r="A11" s="166" t="s">
        <v>97</v>
      </c>
      <c r="G11" s="167"/>
      <c r="H11" s="168"/>
      <c r="I11" s="169">
        <v>5</v>
      </c>
      <c r="J11" s="170">
        <f>SUM(J12:J35)</f>
        <v>0</v>
      </c>
    </row>
    <row r="12" spans="1:10" ht="12.75">
      <c r="A12" s="171" t="s">
        <v>98</v>
      </c>
      <c r="G12" s="167"/>
      <c r="H12" s="168"/>
      <c r="I12" s="169">
        <v>6</v>
      </c>
      <c r="J12" s="172"/>
    </row>
    <row r="13" spans="1:10" ht="12.75">
      <c r="A13" s="171" t="s">
        <v>99</v>
      </c>
      <c r="G13" s="167"/>
      <c r="H13" s="168"/>
      <c r="I13" s="169">
        <v>7</v>
      </c>
      <c r="J13" s="172"/>
    </row>
    <row r="14" spans="1:10" ht="12.75">
      <c r="A14" s="171" t="s">
        <v>100</v>
      </c>
      <c r="G14" s="173"/>
      <c r="H14" s="174"/>
      <c r="I14" s="556">
        <v>8</v>
      </c>
      <c r="J14" s="547"/>
    </row>
    <row r="15" spans="1:10" ht="12.75">
      <c r="A15" s="171" t="s">
        <v>101</v>
      </c>
      <c r="G15" s="175"/>
      <c r="H15" s="176"/>
      <c r="I15" s="546"/>
      <c r="J15" s="548"/>
    </row>
    <row r="16" spans="1:10" ht="12.75">
      <c r="A16" s="171" t="s">
        <v>102</v>
      </c>
      <c r="G16" s="167"/>
      <c r="H16" s="168"/>
      <c r="I16" s="169">
        <v>9</v>
      </c>
      <c r="J16" s="172"/>
    </row>
    <row r="17" spans="1:10" ht="12.75">
      <c r="A17" s="171" t="s">
        <v>103</v>
      </c>
      <c r="G17" s="167"/>
      <c r="H17" s="168"/>
      <c r="I17" s="169">
        <v>10</v>
      </c>
      <c r="J17" s="172"/>
    </row>
    <row r="18" spans="1:10" ht="12.75">
      <c r="A18" s="171" t="s">
        <v>104</v>
      </c>
      <c r="G18" s="167"/>
      <c r="H18" s="168"/>
      <c r="I18" s="169">
        <v>11</v>
      </c>
      <c r="J18" s="172"/>
    </row>
    <row r="19" spans="1:10" ht="12.75">
      <c r="A19" s="171" t="s">
        <v>105</v>
      </c>
      <c r="G19" s="173"/>
      <c r="H19" s="174"/>
      <c r="I19" s="556">
        <v>12</v>
      </c>
      <c r="J19" s="547"/>
    </row>
    <row r="20" spans="1:10" ht="12.75">
      <c r="A20" s="171" t="s">
        <v>106</v>
      </c>
      <c r="G20" s="175"/>
      <c r="H20" s="176"/>
      <c r="I20" s="546"/>
      <c r="J20" s="548"/>
    </row>
    <row r="21" spans="1:10" ht="12.75">
      <c r="A21" s="171" t="s">
        <v>107</v>
      </c>
      <c r="G21" s="177"/>
      <c r="H21" s="178"/>
      <c r="I21" s="169">
        <v>13</v>
      </c>
      <c r="J21" s="179"/>
    </row>
    <row r="22" spans="1:10" ht="12.75">
      <c r="A22" s="171" t="s">
        <v>108</v>
      </c>
      <c r="G22" s="167"/>
      <c r="H22" s="168"/>
      <c r="I22" s="169">
        <v>14</v>
      </c>
      <c r="J22" s="172"/>
    </row>
    <row r="23" spans="1:10" ht="12.75">
      <c r="A23" s="171" t="s">
        <v>109</v>
      </c>
      <c r="G23" s="173"/>
      <c r="H23" s="174"/>
      <c r="I23" s="556">
        <v>15</v>
      </c>
      <c r="J23" s="547"/>
    </row>
    <row r="24" spans="1:10" ht="12.75">
      <c r="A24" s="171" t="s">
        <v>110</v>
      </c>
      <c r="G24" s="175"/>
      <c r="H24" s="176"/>
      <c r="I24" s="546"/>
      <c r="J24" s="548"/>
    </row>
    <row r="25" spans="1:10" ht="12.75">
      <c r="A25" s="171" t="s">
        <v>111</v>
      </c>
      <c r="G25" s="167"/>
      <c r="H25" s="168"/>
      <c r="I25" s="169">
        <v>16</v>
      </c>
      <c r="J25" s="172"/>
    </row>
    <row r="26" spans="1:10" ht="12.75">
      <c r="A26" s="171" t="s">
        <v>112</v>
      </c>
      <c r="G26" s="175"/>
      <c r="H26" s="176"/>
      <c r="I26" s="169">
        <v>17</v>
      </c>
      <c r="J26" s="180"/>
    </row>
    <row r="27" spans="1:10" ht="12.75">
      <c r="A27" s="171" t="s">
        <v>113</v>
      </c>
      <c r="G27" s="177"/>
      <c r="H27" s="178"/>
      <c r="I27" s="169">
        <v>18</v>
      </c>
      <c r="J27" s="180"/>
    </row>
    <row r="28" spans="1:10" ht="12.75">
      <c r="A28" s="171" t="s">
        <v>114</v>
      </c>
      <c r="G28" s="167"/>
      <c r="H28" s="168"/>
      <c r="I28" s="169">
        <v>19</v>
      </c>
      <c r="J28" s="180"/>
    </row>
    <row r="29" spans="1:10" ht="12.75">
      <c r="A29" s="171" t="s">
        <v>115</v>
      </c>
      <c r="G29" s="177"/>
      <c r="H29" s="178"/>
      <c r="I29" s="169">
        <v>20</v>
      </c>
      <c r="J29" s="180"/>
    </row>
    <row r="30" spans="1:10" ht="12.75">
      <c r="A30" s="171" t="s">
        <v>116</v>
      </c>
      <c r="G30" s="173"/>
      <c r="H30" s="174"/>
      <c r="I30" s="556">
        <v>21</v>
      </c>
      <c r="J30" s="547"/>
    </row>
    <row r="31" spans="1:10" ht="12.75">
      <c r="A31" s="171" t="s">
        <v>117</v>
      </c>
      <c r="G31" s="177"/>
      <c r="H31" s="178"/>
      <c r="I31" s="546"/>
      <c r="J31" s="548"/>
    </row>
    <row r="32" spans="1:10" ht="12.75">
      <c r="A32" s="171" t="s">
        <v>118</v>
      </c>
      <c r="G32" s="167"/>
      <c r="H32" s="168"/>
      <c r="I32" s="169">
        <v>22</v>
      </c>
      <c r="J32" s="181"/>
    </row>
    <row r="33" spans="1:10" ht="12.75">
      <c r="A33" s="171" t="s">
        <v>119</v>
      </c>
      <c r="G33" s="173"/>
      <c r="H33" s="174"/>
      <c r="I33" s="556">
        <v>23</v>
      </c>
      <c r="J33" s="557"/>
    </row>
    <row r="34" spans="1:10" ht="12.75">
      <c r="A34" s="171" t="s">
        <v>120</v>
      </c>
      <c r="G34" s="175"/>
      <c r="H34" s="176"/>
      <c r="I34" s="546"/>
      <c r="J34" s="558"/>
    </row>
    <row r="35" spans="1:10" ht="12.75">
      <c r="A35" s="171" t="s">
        <v>240</v>
      </c>
      <c r="G35" s="167"/>
      <c r="H35" s="168"/>
      <c r="I35" s="169">
        <v>24</v>
      </c>
      <c r="J35" s="181"/>
    </row>
    <row r="36" spans="1:10" ht="12.75">
      <c r="A36" s="182" t="s">
        <v>121</v>
      </c>
      <c r="B36" s="153"/>
      <c r="C36" s="153"/>
      <c r="D36" s="153"/>
      <c r="E36" s="153"/>
      <c r="F36" s="153"/>
      <c r="G36" s="183"/>
      <c r="H36" s="184"/>
      <c r="I36" s="185"/>
      <c r="J36" s="186"/>
    </row>
    <row r="37" spans="1:10" ht="12.75">
      <c r="A37" s="53" t="s">
        <v>122</v>
      </c>
      <c r="G37" s="187"/>
      <c r="H37" s="188"/>
      <c r="I37" s="169">
        <v>26</v>
      </c>
      <c r="J37" s="165"/>
    </row>
    <row r="38" spans="1:10" ht="12.75">
      <c r="A38" s="53" t="s">
        <v>123</v>
      </c>
      <c r="G38" s="189"/>
      <c r="H38" s="88">
        <f>H9-H10</f>
        <v>0</v>
      </c>
      <c r="I38" s="169">
        <v>28</v>
      </c>
      <c r="J38" s="181"/>
    </row>
    <row r="39" spans="1:10" ht="12.75">
      <c r="A39" s="171" t="s">
        <v>124</v>
      </c>
      <c r="G39" s="177"/>
      <c r="H39" s="178"/>
      <c r="I39" s="169">
        <v>29</v>
      </c>
      <c r="J39" s="170">
        <v>0</v>
      </c>
    </row>
    <row r="40" spans="1:10" ht="12.75">
      <c r="A40" s="171" t="s">
        <v>125</v>
      </c>
      <c r="F40" s="190"/>
      <c r="G40" s="167"/>
      <c r="H40" s="168"/>
      <c r="I40" s="169">
        <v>30</v>
      </c>
      <c r="J40" s="170">
        <v>0</v>
      </c>
    </row>
    <row r="41" spans="1:10" ht="12.75">
      <c r="A41" s="171" t="s">
        <v>126</v>
      </c>
      <c r="F41" s="190"/>
      <c r="G41" s="191"/>
      <c r="H41" s="188"/>
      <c r="I41" s="169">
        <v>31</v>
      </c>
      <c r="J41" s="170">
        <v>0</v>
      </c>
    </row>
    <row r="42" spans="1:10" ht="12.75">
      <c r="A42" s="53" t="s">
        <v>127</v>
      </c>
      <c r="F42" s="190"/>
      <c r="G42" s="192">
        <v>32</v>
      </c>
      <c r="H42" s="193"/>
      <c r="I42" s="169">
        <v>33</v>
      </c>
      <c r="J42" s="165">
        <f>SUM(J37:J41)</f>
        <v>0</v>
      </c>
    </row>
    <row r="43" spans="1:10" ht="12.75">
      <c r="A43" s="53" t="s">
        <v>128</v>
      </c>
      <c r="F43" s="190"/>
      <c r="G43" s="167"/>
      <c r="H43" s="168"/>
      <c r="I43" s="169">
        <v>34</v>
      </c>
      <c r="J43" s="194">
        <v>0</v>
      </c>
    </row>
    <row r="44" spans="1:10" ht="12.75">
      <c r="A44" s="53" t="s">
        <v>233</v>
      </c>
      <c r="F44" s="190"/>
      <c r="G44" s="191"/>
      <c r="I44" s="169">
        <v>35</v>
      </c>
      <c r="J44" s="195">
        <v>0</v>
      </c>
    </row>
    <row r="45" spans="1:10" ht="12.75">
      <c r="A45" s="53" t="s">
        <v>129</v>
      </c>
      <c r="F45" s="190"/>
      <c r="G45" s="167"/>
      <c r="H45" s="168"/>
      <c r="I45" s="169">
        <v>36</v>
      </c>
      <c r="J45" s="194">
        <v>0</v>
      </c>
    </row>
    <row r="46" spans="1:10" ht="12.75">
      <c r="A46" s="53" t="s">
        <v>130</v>
      </c>
      <c r="F46" s="190"/>
      <c r="G46" s="196">
        <v>37</v>
      </c>
      <c r="H46" s="166"/>
      <c r="I46" s="169">
        <v>38</v>
      </c>
      <c r="J46" s="194">
        <v>0</v>
      </c>
    </row>
    <row r="47" spans="1:10" ht="12.75">
      <c r="A47" s="53" t="s">
        <v>131</v>
      </c>
      <c r="F47" s="190"/>
      <c r="G47" s="167"/>
      <c r="H47" s="168"/>
      <c r="I47" s="169">
        <v>39</v>
      </c>
      <c r="J47" s="194">
        <v>0</v>
      </c>
    </row>
    <row r="48" spans="1:10" ht="12.75">
      <c r="A48" s="53" t="s">
        <v>132</v>
      </c>
      <c r="F48" s="190"/>
      <c r="G48" s="167"/>
      <c r="H48" s="168"/>
      <c r="I48" s="169">
        <v>40</v>
      </c>
      <c r="J48" s="194">
        <v>0</v>
      </c>
    </row>
    <row r="49" spans="1:10" ht="12.75">
      <c r="A49" s="53" t="s">
        <v>133</v>
      </c>
      <c r="F49" s="190"/>
      <c r="G49" s="167"/>
      <c r="H49" s="168"/>
      <c r="I49" s="169">
        <v>41</v>
      </c>
      <c r="J49" s="194">
        <v>0</v>
      </c>
    </row>
    <row r="50" spans="1:10" ht="12.75">
      <c r="A50" s="53" t="s">
        <v>134</v>
      </c>
      <c r="F50" s="190"/>
      <c r="G50" s="175"/>
      <c r="H50" s="176"/>
      <c r="I50" s="169">
        <v>42</v>
      </c>
      <c r="J50" s="194">
        <v>0</v>
      </c>
    </row>
    <row r="51" spans="1:10" ht="12.75">
      <c r="A51" s="53" t="s">
        <v>135</v>
      </c>
      <c r="F51" s="190"/>
      <c r="G51" s="175"/>
      <c r="H51" s="176"/>
      <c r="I51" s="169">
        <v>43</v>
      </c>
      <c r="J51" s="194">
        <v>0</v>
      </c>
    </row>
    <row r="52" spans="1:10" ht="15">
      <c r="A52" s="197" t="s">
        <v>136</v>
      </c>
      <c r="B52" s="153"/>
      <c r="C52" s="153"/>
      <c r="D52" s="153"/>
      <c r="E52" s="153"/>
      <c r="F52" s="198"/>
      <c r="G52" s="183"/>
      <c r="H52" s="184"/>
      <c r="I52" s="199"/>
      <c r="J52" s="186"/>
    </row>
    <row r="53" spans="1:10" ht="12.75">
      <c r="A53" s="53" t="s">
        <v>137</v>
      </c>
      <c r="F53" s="190"/>
      <c r="G53" s="200">
        <f>SUM(G54:G57)</f>
        <v>0</v>
      </c>
      <c r="H53" s="144"/>
      <c r="I53" s="201">
        <v>45</v>
      </c>
      <c r="J53" s="194">
        <f>SUM(J54:J57)</f>
        <v>0</v>
      </c>
    </row>
    <row r="54" spans="1:10" ht="12.75">
      <c r="A54" s="171" t="s">
        <v>138</v>
      </c>
      <c r="F54" s="190"/>
      <c r="G54" s="200">
        <v>0</v>
      </c>
      <c r="H54" s="144"/>
      <c r="I54" s="201">
        <v>47</v>
      </c>
      <c r="J54" s="194">
        <v>0</v>
      </c>
    </row>
    <row r="55" spans="1:10" ht="12.75">
      <c r="A55" s="171" t="s">
        <v>139</v>
      </c>
      <c r="F55" s="190"/>
      <c r="G55" s="200">
        <v>0</v>
      </c>
      <c r="H55" s="144"/>
      <c r="I55" s="201">
        <v>49</v>
      </c>
      <c r="J55" s="194">
        <v>0</v>
      </c>
    </row>
    <row r="56" spans="1:10" ht="12.75">
      <c r="A56" s="171" t="s">
        <v>140</v>
      </c>
      <c r="F56" s="190"/>
      <c r="G56" s="202">
        <v>0</v>
      </c>
      <c r="H56" s="203"/>
      <c r="I56" s="201">
        <v>51</v>
      </c>
      <c r="J56" s="204">
        <v>0</v>
      </c>
    </row>
    <row r="57" spans="1:10" ht="12.75">
      <c r="A57" s="171" t="s">
        <v>141</v>
      </c>
      <c r="F57" s="190"/>
      <c r="G57" s="200">
        <v>0</v>
      </c>
      <c r="H57" s="144"/>
      <c r="I57" s="201">
        <v>53</v>
      </c>
      <c r="J57" s="194">
        <v>0</v>
      </c>
    </row>
    <row r="58" spans="1:10" ht="12.75">
      <c r="A58" s="53" t="s">
        <v>142</v>
      </c>
      <c r="F58" s="190"/>
      <c r="G58" s="205"/>
      <c r="H58" s="206"/>
      <c r="I58" s="201">
        <v>54</v>
      </c>
      <c r="J58" s="207">
        <v>0</v>
      </c>
    </row>
    <row r="59" spans="1:10" ht="12.75">
      <c r="A59" s="208" t="s">
        <v>241</v>
      </c>
      <c r="F59" s="128"/>
      <c r="G59" s="128"/>
      <c r="H59" s="128"/>
      <c r="I59" s="134"/>
      <c r="J59" s="128"/>
    </row>
    <row r="60" spans="1:11" ht="12.75">
      <c r="A60" s="203"/>
      <c r="B60" s="209"/>
      <c r="C60" s="203"/>
      <c r="D60" s="209"/>
      <c r="E60" s="209"/>
      <c r="F60" s="203"/>
      <c r="G60" s="209" t="str">
        <f>'Bilanci '!C51</f>
        <v>Perfaqesuesi Ligjor</v>
      </c>
      <c r="H60" s="209"/>
      <c r="I60" s="203"/>
      <c r="J60" s="210" t="str">
        <f>'Bilanci '!C53</f>
        <v>Arjan Cukaj</v>
      </c>
      <c r="K60" s="128"/>
    </row>
    <row r="61" spans="6:9" ht="15.75">
      <c r="F61" s="128"/>
      <c r="G61" s="128"/>
      <c r="H61" s="128"/>
      <c r="I61" s="125"/>
    </row>
  </sheetData>
  <mergeCells count="11">
    <mergeCell ref="G4:I4"/>
    <mergeCell ref="I14:I15"/>
    <mergeCell ref="I19:I20"/>
    <mergeCell ref="I23:I24"/>
    <mergeCell ref="I30:I31"/>
    <mergeCell ref="I33:I34"/>
    <mergeCell ref="J14:J15"/>
    <mergeCell ref="J19:J20"/>
    <mergeCell ref="J23:J24"/>
    <mergeCell ref="J30:J31"/>
    <mergeCell ref="J33:J34"/>
  </mergeCells>
  <printOptions/>
  <pageMargins left="0.75" right="0.75" top="0.2" bottom="0.27" header="0.17" footer="0.22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J28" sqref="J28"/>
    </sheetView>
  </sheetViews>
  <sheetFormatPr defaultColWidth="9.140625" defaultRowHeight="12.75"/>
  <cols>
    <col min="1" max="1" width="34.140625" style="4" customWidth="1"/>
    <col min="2" max="2" width="11.28125" style="4" bestFit="1" customWidth="1"/>
    <col min="3" max="3" width="5.57421875" style="4" customWidth="1"/>
    <col min="4" max="4" width="11.57421875" style="4" customWidth="1"/>
    <col min="5" max="5" width="5.28125" style="4" customWidth="1"/>
    <col min="6" max="6" width="4.57421875" style="4" customWidth="1"/>
    <col min="7" max="7" width="12.8515625" style="4" bestFit="1" customWidth="1"/>
    <col min="8" max="8" width="6.7109375" style="4" customWidth="1"/>
    <col min="9" max="9" width="8.8515625" style="4" customWidth="1"/>
    <col min="10" max="10" width="6.00390625" style="4" customWidth="1"/>
    <col min="11" max="11" width="6.140625" style="4" customWidth="1"/>
    <col min="12" max="12" width="10.140625" style="4" customWidth="1"/>
    <col min="13" max="13" width="14.00390625" style="4" customWidth="1"/>
    <col min="14" max="16384" width="9.140625" style="4" customWidth="1"/>
  </cols>
  <sheetData>
    <row r="1" spans="1:3" ht="15.75">
      <c r="A1" s="107" t="str">
        <f>'Bilanci '!A1</f>
        <v> "FERAR" shpk</v>
      </c>
      <c r="B1" s="3"/>
      <c r="C1" s="211"/>
    </row>
    <row r="2" spans="1:3" ht="15.75">
      <c r="A2" s="566" t="s">
        <v>15</v>
      </c>
      <c r="B2" s="567"/>
      <c r="C2" s="567"/>
    </row>
    <row r="4" spans="1:4" ht="12.75">
      <c r="A4" s="212" t="s">
        <v>143</v>
      </c>
      <c r="B4" s="53"/>
      <c r="C4" s="53"/>
      <c r="D4" s="53"/>
    </row>
    <row r="5" spans="1:4" ht="13.5" customHeight="1" thickBot="1">
      <c r="A5" s="53"/>
      <c r="B5" s="53"/>
      <c r="C5" s="53"/>
      <c r="D5" s="53"/>
    </row>
    <row r="6" spans="1:13" ht="19.5" thickBot="1">
      <c r="A6" s="213"/>
      <c r="B6" s="562" t="s">
        <v>144</v>
      </c>
      <c r="C6" s="215" t="s">
        <v>145</v>
      </c>
      <c r="D6" s="215"/>
      <c r="E6" s="215"/>
      <c r="F6" s="215"/>
      <c r="G6" s="8"/>
      <c r="H6" s="216" t="s">
        <v>146</v>
      </c>
      <c r="I6" s="217"/>
      <c r="J6" s="217"/>
      <c r="K6" s="217"/>
      <c r="L6" s="217"/>
      <c r="M6" s="564" t="s">
        <v>147</v>
      </c>
    </row>
    <row r="7" spans="1:13" ht="48" customHeight="1" thickBot="1">
      <c r="A7" s="218"/>
      <c r="B7" s="563"/>
      <c r="C7" s="219" t="s">
        <v>148</v>
      </c>
      <c r="D7" s="220" t="s">
        <v>149</v>
      </c>
      <c r="E7" s="220" t="s">
        <v>150</v>
      </c>
      <c r="F7" s="220" t="s">
        <v>151</v>
      </c>
      <c r="G7" s="221" t="s">
        <v>152</v>
      </c>
      <c r="H7" s="222" t="s">
        <v>153</v>
      </c>
      <c r="I7" s="223" t="s">
        <v>154</v>
      </c>
      <c r="J7" s="224" t="s">
        <v>155</v>
      </c>
      <c r="K7" s="225" t="s">
        <v>156</v>
      </c>
      <c r="L7" s="226" t="s">
        <v>152</v>
      </c>
      <c r="M7" s="565"/>
    </row>
    <row r="8" spans="1:14" ht="16.5" customHeight="1" thickBot="1">
      <c r="A8" s="42" t="s">
        <v>157</v>
      </c>
      <c r="B8" s="29">
        <f aca="true" t="shared" si="0" ref="B8:M8">SUM(B9:B14)</f>
        <v>0</v>
      </c>
      <c r="C8" s="227">
        <f t="shared" si="0"/>
        <v>0</v>
      </c>
      <c r="D8" s="228">
        <f t="shared" si="0"/>
        <v>0</v>
      </c>
      <c r="E8" s="228">
        <f t="shared" si="0"/>
        <v>0</v>
      </c>
      <c r="F8" s="228">
        <f t="shared" si="0"/>
        <v>0</v>
      </c>
      <c r="G8" s="229">
        <f t="shared" si="0"/>
        <v>0</v>
      </c>
      <c r="H8" s="227">
        <f t="shared" si="0"/>
        <v>0</v>
      </c>
      <c r="I8" s="228">
        <f t="shared" si="0"/>
        <v>0</v>
      </c>
      <c r="J8" s="228">
        <f t="shared" si="0"/>
        <v>0</v>
      </c>
      <c r="K8" s="228">
        <f t="shared" si="0"/>
        <v>0</v>
      </c>
      <c r="L8" s="229">
        <f t="shared" si="0"/>
        <v>0</v>
      </c>
      <c r="M8" s="230">
        <f t="shared" si="0"/>
        <v>0</v>
      </c>
      <c r="N8" s="231"/>
    </row>
    <row r="9" spans="1:13" ht="16.5" customHeight="1">
      <c r="A9" s="232" t="s">
        <v>158</v>
      </c>
      <c r="B9" s="17"/>
      <c r="C9" s="233"/>
      <c r="D9" s="234"/>
      <c r="E9" s="234"/>
      <c r="F9" s="234"/>
      <c r="G9" s="235"/>
      <c r="H9" s="233"/>
      <c r="I9" s="234"/>
      <c r="J9" s="234"/>
      <c r="K9" s="234"/>
      <c r="L9" s="235"/>
      <c r="M9" s="236"/>
    </row>
    <row r="10" spans="1:13" ht="25.5" customHeight="1">
      <c r="A10" s="237" t="s">
        <v>159</v>
      </c>
      <c r="B10" s="19"/>
      <c r="C10" s="238"/>
      <c r="D10" s="239"/>
      <c r="E10" s="239"/>
      <c r="F10" s="239"/>
      <c r="G10" s="235"/>
      <c r="H10" s="238"/>
      <c r="I10" s="239"/>
      <c r="J10" s="239"/>
      <c r="K10" s="239"/>
      <c r="L10" s="87"/>
      <c r="M10" s="236"/>
    </row>
    <row r="11" spans="1:13" ht="22.5">
      <c r="A11" s="237" t="s">
        <v>160</v>
      </c>
      <c r="B11" s="19"/>
      <c r="C11" s="238"/>
      <c r="D11" s="239"/>
      <c r="E11" s="239"/>
      <c r="F11" s="239"/>
      <c r="G11" s="235"/>
      <c r="H11" s="238"/>
      <c r="I11" s="239"/>
      <c r="J11" s="239"/>
      <c r="K11" s="239"/>
      <c r="L11" s="87"/>
      <c r="M11" s="236"/>
    </row>
    <row r="12" spans="1:13" ht="12.75">
      <c r="A12" s="240" t="s">
        <v>161</v>
      </c>
      <c r="B12" s="19"/>
      <c r="C12" s="238"/>
      <c r="D12" s="239"/>
      <c r="E12" s="239"/>
      <c r="F12" s="239"/>
      <c r="G12" s="235"/>
      <c r="H12" s="238"/>
      <c r="I12" s="239"/>
      <c r="J12" s="239"/>
      <c r="K12" s="239"/>
      <c r="L12" s="87"/>
      <c r="M12" s="236"/>
    </row>
    <row r="13" spans="1:13" ht="12.75">
      <c r="A13" s="240" t="s">
        <v>234</v>
      </c>
      <c r="B13" s="19"/>
      <c r="C13" s="238"/>
      <c r="D13" s="239"/>
      <c r="E13" s="239"/>
      <c r="F13" s="239"/>
      <c r="G13" s="235"/>
      <c r="H13" s="238"/>
      <c r="I13" s="239"/>
      <c r="J13" s="239"/>
      <c r="K13" s="239"/>
      <c r="L13" s="87"/>
      <c r="M13" s="236"/>
    </row>
    <row r="14" spans="1:13" ht="13.5" thickBot="1">
      <c r="A14" s="241" t="s">
        <v>162</v>
      </c>
      <c r="B14" s="242"/>
      <c r="C14" s="243"/>
      <c r="D14" s="244"/>
      <c r="E14" s="244"/>
      <c r="F14" s="244"/>
      <c r="G14" s="235"/>
      <c r="H14" s="243"/>
      <c r="I14" s="244"/>
      <c r="J14" s="244"/>
      <c r="K14" s="244"/>
      <c r="L14" s="245"/>
      <c r="M14" s="236"/>
    </row>
    <row r="15" spans="1:13" ht="23.25" customHeight="1" thickBot="1">
      <c r="A15" s="246" t="s">
        <v>163</v>
      </c>
      <c r="B15" s="247">
        <f>SUM(B16:B25)</f>
        <v>65739847</v>
      </c>
      <c r="C15" s="248">
        <f>SUM(C16:C25)</f>
        <v>0</v>
      </c>
      <c r="D15" s="249">
        <f>SUM(D16:D25)</f>
        <v>3754650</v>
      </c>
      <c r="E15" s="249"/>
      <c r="F15" s="249"/>
      <c r="G15" s="250">
        <f>SUM(G16:G25)</f>
        <v>3754650</v>
      </c>
      <c r="H15" s="227"/>
      <c r="I15" s="228">
        <f>SUM(I16:I25)</f>
        <v>0</v>
      </c>
      <c r="J15" s="228"/>
      <c r="K15" s="228"/>
      <c r="L15" s="229">
        <f aca="true" t="shared" si="1" ref="L15:L25">SUM(H15:K15)</f>
        <v>0</v>
      </c>
      <c r="M15" s="251">
        <f>B15+G15-L15</f>
        <v>69494497</v>
      </c>
    </row>
    <row r="16" spans="1:13" ht="12.75">
      <c r="A16" s="232" t="s">
        <v>164</v>
      </c>
      <c r="B16" s="252">
        <v>30000000</v>
      </c>
      <c r="C16" s="253"/>
      <c r="D16" s="254"/>
      <c r="E16" s="254"/>
      <c r="F16" s="254"/>
      <c r="G16" s="127">
        <v>0</v>
      </c>
      <c r="H16" s="255"/>
      <c r="I16" s="255"/>
      <c r="J16" s="255"/>
      <c r="K16" s="255"/>
      <c r="L16" s="255">
        <f t="shared" si="1"/>
        <v>0</v>
      </c>
      <c r="M16" s="236">
        <f>B16+G16+L16</f>
        <v>30000000</v>
      </c>
    </row>
    <row r="17" spans="1:13" ht="12.75">
      <c r="A17" s="240" t="s">
        <v>165</v>
      </c>
      <c r="B17" s="256">
        <v>10413360</v>
      </c>
      <c r="C17" s="238"/>
      <c r="D17" s="239"/>
      <c r="E17" s="239"/>
      <c r="F17" s="239"/>
      <c r="G17" s="87">
        <v>0</v>
      </c>
      <c r="H17" s="255"/>
      <c r="I17" s="255"/>
      <c r="J17" s="255"/>
      <c r="K17" s="255"/>
      <c r="L17" s="255">
        <f t="shared" si="1"/>
        <v>0</v>
      </c>
      <c r="M17" s="236">
        <f>B17+G17+L17</f>
        <v>10413360</v>
      </c>
    </row>
    <row r="18" spans="1:13" ht="12.75">
      <c r="A18" s="240" t="s">
        <v>166</v>
      </c>
      <c r="B18" s="256">
        <v>2321700</v>
      </c>
      <c r="C18" s="238"/>
      <c r="D18" s="239"/>
      <c r="E18" s="239"/>
      <c r="F18" s="239"/>
      <c r="G18" s="87">
        <v>0</v>
      </c>
      <c r="H18" s="255"/>
      <c r="I18" s="255"/>
      <c r="J18" s="255"/>
      <c r="K18" s="255"/>
      <c r="L18" s="255">
        <f t="shared" si="1"/>
        <v>0</v>
      </c>
      <c r="M18" s="236">
        <f>B18+G18+L18</f>
        <v>2321700</v>
      </c>
    </row>
    <row r="19" spans="1:13" ht="24.75" customHeight="1">
      <c r="A19" s="237" t="s">
        <v>167</v>
      </c>
      <c r="B19" s="256">
        <v>23004787</v>
      </c>
      <c r="C19" s="238"/>
      <c r="D19" s="239">
        <v>3754650</v>
      </c>
      <c r="E19" s="239"/>
      <c r="F19" s="239"/>
      <c r="G19" s="87">
        <f aca="true" t="shared" si="2" ref="G19:G25">SUM(D19:F19)</f>
        <v>3754650</v>
      </c>
      <c r="H19" s="255"/>
      <c r="I19" s="255">
        <v>0</v>
      </c>
      <c r="J19" s="255"/>
      <c r="K19" s="255"/>
      <c r="L19" s="255">
        <f t="shared" si="1"/>
        <v>0</v>
      </c>
      <c r="M19" s="257">
        <f aca="true" t="shared" si="3" ref="M19:M25">B19+G19-L19</f>
        <v>26759437</v>
      </c>
    </row>
    <row r="20" spans="1:13" ht="12.75">
      <c r="A20" s="240" t="s">
        <v>168</v>
      </c>
      <c r="B20" s="256">
        <v>0</v>
      </c>
      <c r="C20" s="238"/>
      <c r="D20" s="239"/>
      <c r="E20" s="239"/>
      <c r="F20" s="239"/>
      <c r="G20" s="87">
        <f t="shared" si="2"/>
        <v>0</v>
      </c>
      <c r="H20" s="255"/>
      <c r="I20" s="255"/>
      <c r="J20" s="255"/>
      <c r="K20" s="255"/>
      <c r="L20" s="255">
        <f t="shared" si="1"/>
        <v>0</v>
      </c>
      <c r="M20" s="257">
        <f t="shared" si="3"/>
        <v>0</v>
      </c>
    </row>
    <row r="21" spans="1:13" ht="12.75">
      <c r="A21" s="240" t="s">
        <v>169</v>
      </c>
      <c r="B21" s="256">
        <v>0</v>
      </c>
      <c r="C21" s="238"/>
      <c r="D21" s="239">
        <v>0</v>
      </c>
      <c r="E21" s="239"/>
      <c r="F21" s="239"/>
      <c r="G21" s="87">
        <f t="shared" si="2"/>
        <v>0</v>
      </c>
      <c r="H21" s="255"/>
      <c r="I21" s="255"/>
      <c r="J21" s="255"/>
      <c r="K21" s="255"/>
      <c r="L21" s="255">
        <f t="shared" si="1"/>
        <v>0</v>
      </c>
      <c r="M21" s="257">
        <f t="shared" si="3"/>
        <v>0</v>
      </c>
    </row>
    <row r="22" spans="1:13" ht="12.75">
      <c r="A22" s="240" t="s">
        <v>170</v>
      </c>
      <c r="B22" s="256">
        <v>0</v>
      </c>
      <c r="C22" s="238"/>
      <c r="D22" s="239"/>
      <c r="E22" s="239"/>
      <c r="F22" s="239"/>
      <c r="G22" s="87">
        <f t="shared" si="2"/>
        <v>0</v>
      </c>
      <c r="H22" s="255"/>
      <c r="I22" s="255"/>
      <c r="J22" s="255"/>
      <c r="K22" s="255"/>
      <c r="L22" s="255">
        <f t="shared" si="1"/>
        <v>0</v>
      </c>
      <c r="M22" s="257">
        <f t="shared" si="3"/>
        <v>0</v>
      </c>
    </row>
    <row r="23" spans="1:13" ht="12.75">
      <c r="A23" s="240" t="s">
        <v>171</v>
      </c>
      <c r="B23" s="256">
        <v>0</v>
      </c>
      <c r="C23" s="238"/>
      <c r="D23" s="239"/>
      <c r="E23" s="239"/>
      <c r="F23" s="239"/>
      <c r="G23" s="87">
        <f t="shared" si="2"/>
        <v>0</v>
      </c>
      <c r="H23" s="255"/>
      <c r="I23" s="255"/>
      <c r="J23" s="255"/>
      <c r="K23" s="255"/>
      <c r="L23" s="255">
        <f t="shared" si="1"/>
        <v>0</v>
      </c>
      <c r="M23" s="257">
        <f t="shared" si="3"/>
        <v>0</v>
      </c>
    </row>
    <row r="24" spans="1:13" ht="12.75">
      <c r="A24" s="240" t="s">
        <v>172</v>
      </c>
      <c r="B24" s="256">
        <v>0</v>
      </c>
      <c r="C24" s="238"/>
      <c r="D24" s="239"/>
      <c r="E24" s="239"/>
      <c r="F24" s="239"/>
      <c r="G24" s="87">
        <f t="shared" si="2"/>
        <v>0</v>
      </c>
      <c r="H24" s="255"/>
      <c r="I24" s="255"/>
      <c r="J24" s="255"/>
      <c r="K24" s="255"/>
      <c r="L24" s="255">
        <f t="shared" si="1"/>
        <v>0</v>
      </c>
      <c r="M24" s="257">
        <f t="shared" si="3"/>
        <v>0</v>
      </c>
    </row>
    <row r="25" spans="1:13" ht="13.5" thickBot="1">
      <c r="A25" s="241" t="s">
        <v>173</v>
      </c>
      <c r="B25" s="258">
        <v>0</v>
      </c>
      <c r="C25" s="259"/>
      <c r="D25" s="260"/>
      <c r="E25" s="260"/>
      <c r="F25" s="260"/>
      <c r="G25" s="261">
        <f t="shared" si="2"/>
        <v>0</v>
      </c>
      <c r="H25" s="255"/>
      <c r="I25" s="255"/>
      <c r="J25" s="255"/>
      <c r="K25" s="255"/>
      <c r="L25" s="255">
        <f t="shared" si="1"/>
        <v>0</v>
      </c>
      <c r="M25" s="257">
        <f t="shared" si="3"/>
        <v>0</v>
      </c>
    </row>
    <row r="26" spans="1:13" ht="21" customHeight="1" thickBot="1">
      <c r="A26" s="42" t="s">
        <v>174</v>
      </c>
      <c r="B26" s="247">
        <f>SUM(B16:B25)</f>
        <v>65739847</v>
      </c>
      <c r="C26" s="262"/>
      <c r="D26" s="263">
        <f>D8+D15</f>
        <v>3754650</v>
      </c>
      <c r="E26" s="263"/>
      <c r="F26" s="263"/>
      <c r="G26" s="264">
        <f>G8+G15</f>
        <v>3754650</v>
      </c>
      <c r="H26" s="265">
        <f>SUM(H16:H25)</f>
        <v>0</v>
      </c>
      <c r="I26" s="227">
        <f>SUM(I16:I25)</f>
        <v>0</v>
      </c>
      <c r="J26" s="265">
        <f>SUM(J16:J25)</f>
        <v>0</v>
      </c>
      <c r="K26" s="265">
        <f>SUM(K16:K25)</f>
        <v>0</v>
      </c>
      <c r="L26" s="229">
        <f>SUM(L16:L25)</f>
        <v>0</v>
      </c>
      <c r="M26" s="247">
        <f>M15+M8</f>
        <v>69494497</v>
      </c>
    </row>
    <row r="27" spans="2:13" ht="12.75">
      <c r="B27" s="231"/>
      <c r="M27" s="266"/>
    </row>
    <row r="28" ht="15.75">
      <c r="J28" s="125" t="str">
        <f>'Bilanci '!C51</f>
        <v>Perfaqesuesi Ligjor</v>
      </c>
    </row>
    <row r="29" ht="15.75">
      <c r="J29" s="125"/>
    </row>
    <row r="30" ht="15.75">
      <c r="J30" s="125" t="str">
        <f>'Bilanci '!C53</f>
        <v>Arjan Cukaj</v>
      </c>
    </row>
  </sheetData>
  <mergeCells count="3">
    <mergeCell ref="B6:B7"/>
    <mergeCell ref="M6:M7"/>
    <mergeCell ref="A2:C2"/>
  </mergeCells>
  <printOptions/>
  <pageMargins left="0.38" right="0.18" top="0.83" bottom="1" header="0.5" footer="0.5"/>
  <pageSetup fitToHeight="1" fitToWidth="1"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0">
      <selection activeCell="G26" sqref="G26"/>
    </sheetView>
  </sheetViews>
  <sheetFormatPr defaultColWidth="9.140625" defaultRowHeight="12.75"/>
  <cols>
    <col min="1" max="1" width="4.57421875" style="4" customWidth="1"/>
    <col min="2" max="2" width="35.57421875" style="4" bestFit="1" customWidth="1"/>
    <col min="3" max="3" width="11.140625" style="4" customWidth="1"/>
    <col min="4" max="4" width="9.8515625" style="4" customWidth="1"/>
    <col min="5" max="5" width="10.00390625" style="4" customWidth="1"/>
    <col min="6" max="6" width="7.00390625" style="4" customWidth="1"/>
    <col min="7" max="7" width="10.00390625" style="4" customWidth="1"/>
    <col min="8" max="8" width="9.140625" style="4" customWidth="1"/>
    <col min="9" max="9" width="8.28125" style="4" customWidth="1"/>
    <col min="10" max="10" width="11.00390625" style="4" customWidth="1"/>
    <col min="11" max="11" width="9.7109375" style="4" customWidth="1"/>
    <col min="12" max="12" width="11.421875" style="4" customWidth="1"/>
    <col min="13" max="16384" width="9.140625" style="4" customWidth="1"/>
  </cols>
  <sheetData>
    <row r="1" spans="1:2" ht="18.75">
      <c r="A1" s="51" t="str">
        <f>'Bilanci '!A1</f>
        <v> "FERAR" shpk</v>
      </c>
      <c r="B1" s="107"/>
    </row>
    <row r="2" spans="1:2" ht="18.75">
      <c r="A2" s="51" t="s">
        <v>15</v>
      </c>
      <c r="B2" s="107"/>
    </row>
    <row r="3" spans="1:9" ht="18.75">
      <c r="A3" s="4" t="s">
        <v>242</v>
      </c>
      <c r="E3" s="53"/>
      <c r="F3" s="53"/>
      <c r="G3" s="53"/>
      <c r="H3" s="53"/>
      <c r="I3" s="53"/>
    </row>
    <row r="4" spans="10:12" ht="12.75">
      <c r="J4" s="53"/>
      <c r="K4" s="53"/>
      <c r="L4" s="53"/>
    </row>
    <row r="5" ht="10.5" customHeight="1" thickBot="1"/>
    <row r="6" spans="1:12" ht="42" customHeight="1" thickBot="1">
      <c r="A6" s="267"/>
      <c r="B6" s="570" t="s">
        <v>175</v>
      </c>
      <c r="C6" s="268" t="s">
        <v>176</v>
      </c>
      <c r="D6" s="294" t="s">
        <v>177</v>
      </c>
      <c r="E6" s="269"/>
      <c r="F6" s="270" t="s">
        <v>178</v>
      </c>
      <c r="G6" s="271"/>
      <c r="H6" s="27"/>
      <c r="I6" s="270" t="s">
        <v>179</v>
      </c>
      <c r="J6" s="270"/>
      <c r="K6" s="48"/>
      <c r="L6" s="568" t="s">
        <v>180</v>
      </c>
    </row>
    <row r="7" spans="1:12" ht="64.5" thickBot="1">
      <c r="A7" s="267"/>
      <c r="B7" s="571"/>
      <c r="C7" s="272" t="s">
        <v>181</v>
      </c>
      <c r="D7" s="268" t="s">
        <v>182</v>
      </c>
      <c r="E7" s="268" t="s">
        <v>183</v>
      </c>
      <c r="F7" s="273"/>
      <c r="G7" s="273" t="s">
        <v>184</v>
      </c>
      <c r="H7" s="214" t="s">
        <v>185</v>
      </c>
      <c r="I7" s="268" t="s">
        <v>186</v>
      </c>
      <c r="J7" s="290" t="s">
        <v>187</v>
      </c>
      <c r="K7" s="273" t="s">
        <v>184</v>
      </c>
      <c r="L7" s="569"/>
    </row>
    <row r="8" spans="1:12" ht="14.25" customHeight="1">
      <c r="A8" s="267"/>
      <c r="B8" s="446" t="s">
        <v>334</v>
      </c>
      <c r="C8" s="451"/>
      <c r="D8" s="447"/>
      <c r="E8" s="445"/>
      <c r="F8" s="448"/>
      <c r="G8" s="449"/>
      <c r="H8" s="449"/>
      <c r="I8" s="449"/>
      <c r="J8" s="450"/>
      <c r="K8" s="449"/>
      <c r="L8" s="25"/>
    </row>
    <row r="9" spans="1:12" ht="12.75" customHeight="1">
      <c r="A9" s="267"/>
      <c r="B9" s="18" t="s">
        <v>335</v>
      </c>
      <c r="C9" s="257">
        <v>18273441</v>
      </c>
      <c r="D9" s="256"/>
      <c r="E9" s="19">
        <v>1679474</v>
      </c>
      <c r="F9" s="257"/>
      <c r="G9" s="19">
        <f>SUM(D9:F9)</f>
        <v>1679474</v>
      </c>
      <c r="H9" s="19">
        <v>0</v>
      </c>
      <c r="I9" s="19">
        <v>0</v>
      </c>
      <c r="J9" s="19">
        <v>0</v>
      </c>
      <c r="K9" s="19">
        <f>SUM(H9:J9)</f>
        <v>0</v>
      </c>
      <c r="L9" s="19">
        <f>C9+G9+K9</f>
        <v>19952915</v>
      </c>
    </row>
    <row r="10" spans="1:12" ht="15" customHeight="1">
      <c r="A10" s="267"/>
      <c r="B10" s="275" t="s">
        <v>336</v>
      </c>
      <c r="C10" s="257">
        <v>2256288</v>
      </c>
      <c r="D10" s="252"/>
      <c r="E10" s="17">
        <v>419483</v>
      </c>
      <c r="F10" s="257"/>
      <c r="G10" s="19">
        <f>SUM(D10:F10)</f>
        <v>419483</v>
      </c>
      <c r="H10" s="19">
        <v>0</v>
      </c>
      <c r="I10" s="19">
        <v>0</v>
      </c>
      <c r="J10" s="88"/>
      <c r="K10" s="19">
        <f>SUM(H10:J10)</f>
        <v>0</v>
      </c>
      <c r="L10" s="19">
        <f>C10+G10+K10</f>
        <v>2675771</v>
      </c>
    </row>
    <row r="11" spans="1:12" ht="15" customHeight="1">
      <c r="A11" s="267"/>
      <c r="B11" s="275"/>
      <c r="C11" s="257"/>
      <c r="D11" s="252"/>
      <c r="E11" s="19"/>
      <c r="F11" s="441"/>
      <c r="G11" s="242"/>
      <c r="H11" s="242"/>
      <c r="I11" s="242"/>
      <c r="J11" s="88"/>
      <c r="K11" s="19"/>
      <c r="L11" s="19"/>
    </row>
    <row r="12" spans="1:12" ht="15" customHeight="1">
      <c r="A12" s="267"/>
      <c r="B12" s="275"/>
      <c r="C12" s="257"/>
      <c r="D12" s="252"/>
      <c r="E12" s="19"/>
      <c r="F12" s="441"/>
      <c r="G12" s="242"/>
      <c r="H12" s="242"/>
      <c r="I12" s="242"/>
      <c r="J12" s="88"/>
      <c r="K12" s="19"/>
      <c r="L12" s="19"/>
    </row>
    <row r="13" spans="1:12" ht="13.5" customHeight="1">
      <c r="A13" s="267"/>
      <c r="B13" s="275"/>
      <c r="C13" s="257"/>
      <c r="D13" s="256"/>
      <c r="E13" s="295"/>
      <c r="F13" s="441"/>
      <c r="G13" s="293"/>
      <c r="H13" s="293"/>
      <c r="I13" s="242"/>
      <c r="J13" s="88"/>
      <c r="K13" s="19"/>
      <c r="L13" s="19"/>
    </row>
    <row r="14" spans="1:12" ht="12.75">
      <c r="A14" s="267"/>
      <c r="B14" s="275"/>
      <c r="C14" s="441"/>
      <c r="D14" s="258"/>
      <c r="E14" s="296"/>
      <c r="F14" s="443"/>
      <c r="G14" s="274"/>
      <c r="H14" s="274"/>
      <c r="I14" s="274"/>
      <c r="J14" s="276"/>
      <c r="K14" s="242"/>
      <c r="L14" s="242"/>
    </row>
    <row r="15" spans="1:12" ht="13.5" thickBot="1">
      <c r="A15" s="267"/>
      <c r="B15" s="277"/>
      <c r="C15" s="452"/>
      <c r="D15" s="442"/>
      <c r="E15" s="292"/>
      <c r="F15" s="444"/>
      <c r="G15" s="292"/>
      <c r="H15" s="292"/>
      <c r="I15" s="292"/>
      <c r="J15" s="291"/>
      <c r="K15" s="278"/>
      <c r="L15" s="278"/>
    </row>
    <row r="16" spans="1:12" ht="18" customHeight="1" thickBot="1">
      <c r="A16" s="267"/>
      <c r="B16" s="279" t="s">
        <v>188</v>
      </c>
      <c r="C16" s="280">
        <f>SUM(C8:C15)</f>
        <v>20529729</v>
      </c>
      <c r="D16" s="280"/>
      <c r="E16" s="280">
        <f>SUM(E8:E15)</f>
        <v>2098957</v>
      </c>
      <c r="F16" s="280"/>
      <c r="G16" s="280">
        <f>SUM(G8:G15)</f>
        <v>2098957</v>
      </c>
      <c r="H16" s="280"/>
      <c r="I16" s="280"/>
      <c r="J16" s="289">
        <f>SUM(J8:J15)</f>
        <v>0</v>
      </c>
      <c r="K16" s="280">
        <f>SUM(K8:K15)</f>
        <v>0</v>
      </c>
      <c r="L16" s="280">
        <f>SUM(L8:L15)</f>
        <v>22628686</v>
      </c>
    </row>
    <row r="17" spans="1:12" ht="12.75" customHeight="1">
      <c r="A17" s="267"/>
      <c r="B17" s="281"/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ht="12.75" customHeight="1">
      <c r="E18" s="231"/>
    </row>
    <row r="19" spans="2:5" ht="12.75" customHeight="1">
      <c r="B19" s="53" t="s">
        <v>337</v>
      </c>
      <c r="E19" s="231"/>
    </row>
    <row r="20" spans="2:5" ht="12.75" customHeight="1">
      <c r="B20" s="4" t="s">
        <v>338</v>
      </c>
      <c r="D20" s="231">
        <v>419483</v>
      </c>
      <c r="E20" s="231" t="s">
        <v>339</v>
      </c>
    </row>
    <row r="21" spans="2:5" ht="12.75" customHeight="1">
      <c r="B21" s="4" t="s">
        <v>340</v>
      </c>
      <c r="D21" s="231">
        <v>1410609</v>
      </c>
      <c r="E21" s="231" t="s">
        <v>339</v>
      </c>
    </row>
    <row r="22" spans="2:5" ht="12.75" customHeight="1">
      <c r="B22" s="4" t="s">
        <v>341</v>
      </c>
      <c r="D22" s="231">
        <v>115115</v>
      </c>
      <c r="E22" s="231" t="s">
        <v>339</v>
      </c>
    </row>
    <row r="23" spans="2:5" ht="12.75" customHeight="1" thickBot="1">
      <c r="B23" s="4" t="s">
        <v>342</v>
      </c>
      <c r="D23" s="440">
        <v>153750</v>
      </c>
      <c r="E23" s="231" t="s">
        <v>339</v>
      </c>
    </row>
    <row r="24" spans="3:5" ht="12.75" customHeight="1">
      <c r="C24" s="53" t="s">
        <v>226</v>
      </c>
      <c r="D24" s="318">
        <f>SUM(D20:D23)</f>
        <v>2098957</v>
      </c>
      <c r="E24" s="318" t="s">
        <v>339</v>
      </c>
    </row>
    <row r="25" ht="15.75">
      <c r="J25" s="125" t="str">
        <f>'Bilanci '!C51</f>
        <v>Perfaqesuesi Ligjor</v>
      </c>
    </row>
    <row r="26" spans="9:12" ht="18.75" customHeight="1">
      <c r="I26" s="283"/>
      <c r="J26" s="125"/>
      <c r="K26" s="283"/>
      <c r="L26" s="283"/>
    </row>
    <row r="27" ht="18" customHeight="1" hidden="1"/>
    <row r="28" ht="2.25" customHeight="1" hidden="1"/>
    <row r="29" ht="12.75" hidden="1"/>
    <row r="30" ht="12.75" hidden="1"/>
    <row r="31" ht="12.75" hidden="1"/>
    <row r="32" ht="12.75" hidden="1"/>
    <row r="33" ht="12.75" hidden="1"/>
    <row r="34" ht="12.75" hidden="1"/>
    <row r="35" ht="15.75">
      <c r="J35" s="125" t="str">
        <f>'Bilanci '!C53</f>
        <v>Arjan Cukaj</v>
      </c>
    </row>
    <row r="36" ht="19.5" customHeight="1"/>
    <row r="37" ht="12.75" hidden="1"/>
    <row r="38" ht="15.75" hidden="1">
      <c r="J38" s="125" t="s">
        <v>189</v>
      </c>
    </row>
    <row r="45" ht="15.75">
      <c r="K45" s="125"/>
    </row>
    <row r="46" ht="15.75">
      <c r="K46" s="125"/>
    </row>
    <row r="58" ht="15.75">
      <c r="K58" s="125"/>
    </row>
  </sheetData>
  <mergeCells count="2">
    <mergeCell ref="L6:L7"/>
    <mergeCell ref="B6:B7"/>
  </mergeCells>
  <printOptions/>
  <pageMargins left="0.75" right="0.75" top="1" bottom="0.83" header="0.5" footer="0.5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0">
      <selection activeCell="G7" sqref="G7"/>
    </sheetView>
  </sheetViews>
  <sheetFormatPr defaultColWidth="9.140625" defaultRowHeight="12.75"/>
  <cols>
    <col min="1" max="1" width="5.7109375" style="284" customWidth="1"/>
    <col min="2" max="2" width="28.7109375" style="284" customWidth="1"/>
    <col min="3" max="3" width="10.140625" style="284" customWidth="1"/>
    <col min="4" max="4" width="16.57421875" style="284" customWidth="1"/>
    <col min="5" max="5" width="25.140625" style="284" customWidth="1"/>
    <col min="6" max="6" width="17.00390625" style="284" customWidth="1"/>
    <col min="7" max="16384" width="9.140625" style="284" customWidth="1"/>
  </cols>
  <sheetData>
    <row r="3" ht="17.25">
      <c r="A3" s="371" t="s">
        <v>360</v>
      </c>
    </row>
    <row r="4" ht="15.75">
      <c r="A4" s="285" t="s">
        <v>361</v>
      </c>
    </row>
    <row r="6" spans="1:6" ht="15.75">
      <c r="A6" s="574" t="s">
        <v>243</v>
      </c>
      <c r="B6" s="574"/>
      <c r="C6" s="574"/>
      <c r="D6" s="574"/>
      <c r="E6" s="574"/>
      <c r="F6" s="286"/>
    </row>
    <row r="7" spans="1:6" ht="16.5" thickBot="1">
      <c r="A7" s="286"/>
      <c r="B7" s="286"/>
      <c r="C7" s="286"/>
      <c r="D7" s="286"/>
      <c r="E7" s="286"/>
      <c r="F7" s="286"/>
    </row>
    <row r="8" spans="1:6" ht="16.5" customHeight="1" thickBot="1">
      <c r="A8" s="489" t="s">
        <v>244</v>
      </c>
      <c r="B8" s="490" t="s">
        <v>245</v>
      </c>
      <c r="C8" s="490" t="s">
        <v>246</v>
      </c>
      <c r="D8" s="491" t="s">
        <v>247</v>
      </c>
      <c r="E8" s="492" t="s">
        <v>248</v>
      </c>
      <c r="F8" s="479"/>
    </row>
    <row r="9" spans="1:6" ht="12.75" customHeight="1">
      <c r="A9" s="482">
        <v>1</v>
      </c>
      <c r="B9" s="358" t="s">
        <v>371</v>
      </c>
      <c r="C9" s="358" t="s">
        <v>249</v>
      </c>
      <c r="D9" s="485">
        <v>305370</v>
      </c>
      <c r="E9" s="485">
        <v>305370</v>
      </c>
      <c r="F9" s="479"/>
    </row>
    <row r="10" spans="1:6" ht="12.75" customHeight="1">
      <c r="A10" s="483">
        <v>2</v>
      </c>
      <c r="B10" s="360" t="s">
        <v>372</v>
      </c>
      <c r="C10" s="360" t="s">
        <v>249</v>
      </c>
      <c r="D10" s="481">
        <v>850944</v>
      </c>
      <c r="E10" s="481">
        <v>850944</v>
      </c>
      <c r="F10" s="479"/>
    </row>
    <row r="11" spans="1:6" ht="12.75" customHeight="1">
      <c r="A11" s="483">
        <v>3</v>
      </c>
      <c r="B11" s="360" t="s">
        <v>373</v>
      </c>
      <c r="C11" s="360" t="s">
        <v>249</v>
      </c>
      <c r="D11" s="481">
        <v>829894</v>
      </c>
      <c r="E11" s="481">
        <v>829894</v>
      </c>
      <c r="F11" s="479"/>
    </row>
    <row r="12" spans="1:6" ht="12.75" customHeight="1">
      <c r="A12" s="483">
        <v>4</v>
      </c>
      <c r="B12" s="360" t="s">
        <v>374</v>
      </c>
      <c r="C12" s="360" t="s">
        <v>249</v>
      </c>
      <c r="D12" s="481">
        <v>304800</v>
      </c>
      <c r="E12" s="481">
        <v>304800</v>
      </c>
      <c r="F12" s="479"/>
    </row>
    <row r="13" spans="1:6" ht="12.75" customHeight="1">
      <c r="A13" s="483">
        <v>5</v>
      </c>
      <c r="B13" s="360" t="s">
        <v>375</v>
      </c>
      <c r="C13" s="360" t="s">
        <v>249</v>
      </c>
      <c r="D13" s="481">
        <v>1616800</v>
      </c>
      <c r="E13" s="481">
        <v>1616800</v>
      </c>
      <c r="F13" s="479"/>
    </row>
    <row r="14" spans="1:6" ht="12.75" customHeight="1">
      <c r="A14" s="483">
        <v>6</v>
      </c>
      <c r="B14" s="360" t="s">
        <v>376</v>
      </c>
      <c r="C14" s="360" t="s">
        <v>249</v>
      </c>
      <c r="D14" s="481">
        <v>2993555</v>
      </c>
      <c r="E14" s="481">
        <v>2993555</v>
      </c>
      <c r="F14" s="479"/>
    </row>
    <row r="15" spans="1:6" ht="12.75" customHeight="1">
      <c r="A15" s="483">
        <v>7</v>
      </c>
      <c r="B15" s="360" t="s">
        <v>377</v>
      </c>
      <c r="C15" s="360" t="s">
        <v>249</v>
      </c>
      <c r="D15" s="481">
        <v>528000</v>
      </c>
      <c r="E15" s="481">
        <v>528000</v>
      </c>
      <c r="F15" s="479"/>
    </row>
    <row r="16" spans="1:6" ht="12.75" customHeight="1">
      <c r="A16" s="483">
        <v>8</v>
      </c>
      <c r="B16" s="360" t="s">
        <v>378</v>
      </c>
      <c r="C16" s="360" t="s">
        <v>249</v>
      </c>
      <c r="D16" s="481">
        <v>8938</v>
      </c>
      <c r="E16" s="481">
        <v>8938</v>
      </c>
      <c r="F16" s="479"/>
    </row>
    <row r="17" spans="1:6" ht="12.75" customHeight="1">
      <c r="A17" s="483">
        <v>9</v>
      </c>
      <c r="B17" s="360" t="s">
        <v>379</v>
      </c>
      <c r="C17" s="360" t="s">
        <v>249</v>
      </c>
      <c r="D17" s="481">
        <v>-50792</v>
      </c>
      <c r="E17" s="481">
        <v>-50792</v>
      </c>
      <c r="F17" s="479"/>
    </row>
    <row r="18" spans="1:6" ht="12.75" customHeight="1">
      <c r="A18" s="483">
        <v>10</v>
      </c>
      <c r="B18" s="360" t="s">
        <v>380</v>
      </c>
      <c r="C18" s="360" t="s">
        <v>249</v>
      </c>
      <c r="D18" s="481">
        <v>-321910</v>
      </c>
      <c r="E18" s="481">
        <v>-321910</v>
      </c>
      <c r="F18" s="479"/>
    </row>
    <row r="19" spans="1:6" ht="12.75" customHeight="1">
      <c r="A19" s="483">
        <v>11</v>
      </c>
      <c r="B19" s="360" t="s">
        <v>381</v>
      </c>
      <c r="C19" s="360" t="s">
        <v>249</v>
      </c>
      <c r="D19" s="481">
        <v>29395</v>
      </c>
      <c r="E19" s="481">
        <v>29395</v>
      </c>
      <c r="F19" s="479"/>
    </row>
    <row r="20" spans="1:6" ht="12.75" customHeight="1">
      <c r="A20" s="483">
        <v>12</v>
      </c>
      <c r="B20" s="360" t="s">
        <v>382</v>
      </c>
      <c r="C20" s="360" t="s">
        <v>249</v>
      </c>
      <c r="D20" s="481">
        <v>1348406</v>
      </c>
      <c r="E20" s="481">
        <v>1348406</v>
      </c>
      <c r="F20" s="479"/>
    </row>
    <row r="21" spans="1:6" ht="12.75" customHeight="1">
      <c r="A21" s="483">
        <v>13</v>
      </c>
      <c r="B21" s="360" t="s">
        <v>383</v>
      </c>
      <c r="C21" s="360" t="s">
        <v>249</v>
      </c>
      <c r="D21" s="481">
        <v>1016120</v>
      </c>
      <c r="E21" s="481">
        <v>1016120</v>
      </c>
      <c r="F21" s="479"/>
    </row>
    <row r="22" spans="1:6" ht="12.75" customHeight="1">
      <c r="A22" s="483">
        <v>14</v>
      </c>
      <c r="B22" s="360" t="s">
        <v>384</v>
      </c>
      <c r="C22" s="360" t="s">
        <v>249</v>
      </c>
      <c r="D22" s="481">
        <v>399446</v>
      </c>
      <c r="E22" s="481">
        <v>399446</v>
      </c>
      <c r="F22" s="479"/>
    </row>
    <row r="23" spans="1:6" ht="12.75" customHeight="1">
      <c r="A23" s="483">
        <v>15</v>
      </c>
      <c r="B23" s="360" t="s">
        <v>385</v>
      </c>
      <c r="C23" s="360" t="s">
        <v>249</v>
      </c>
      <c r="D23" s="481">
        <v>10591310</v>
      </c>
      <c r="E23" s="481">
        <v>10591310</v>
      </c>
      <c r="F23" s="479"/>
    </row>
    <row r="24" spans="1:6" ht="12.75" customHeight="1">
      <c r="A24" s="483">
        <v>16</v>
      </c>
      <c r="B24" s="360" t="s">
        <v>386</v>
      </c>
      <c r="C24" s="360" t="s">
        <v>249</v>
      </c>
      <c r="D24" s="481">
        <v>1570173</v>
      </c>
      <c r="E24" s="481">
        <v>1570173</v>
      </c>
      <c r="F24" s="479"/>
    </row>
    <row r="25" spans="1:6" ht="12.75" customHeight="1">
      <c r="A25" s="483">
        <v>17</v>
      </c>
      <c r="B25" s="360" t="s">
        <v>387</v>
      </c>
      <c r="C25" s="360" t="s">
        <v>249</v>
      </c>
      <c r="D25" s="481">
        <v>149600</v>
      </c>
      <c r="E25" s="481">
        <v>149600</v>
      </c>
      <c r="F25" s="479"/>
    </row>
    <row r="26" spans="1:6" ht="12.75" customHeight="1">
      <c r="A26" s="483">
        <v>18</v>
      </c>
      <c r="B26" s="360" t="s">
        <v>388</v>
      </c>
      <c r="C26" s="360" t="s">
        <v>249</v>
      </c>
      <c r="D26" s="481">
        <v>293520</v>
      </c>
      <c r="E26" s="481">
        <v>293520</v>
      </c>
      <c r="F26" s="479"/>
    </row>
    <row r="27" spans="1:6" ht="12.75" customHeight="1">
      <c r="A27" s="483">
        <v>19</v>
      </c>
      <c r="B27" s="360" t="s">
        <v>389</v>
      </c>
      <c r="C27" s="360" t="s">
        <v>249</v>
      </c>
      <c r="D27" s="481">
        <v>223142</v>
      </c>
      <c r="E27" s="481">
        <v>223142</v>
      </c>
      <c r="F27" s="479"/>
    </row>
    <row r="28" spans="1:6" ht="12.75" customHeight="1">
      <c r="A28" s="483">
        <v>20</v>
      </c>
      <c r="B28" s="360" t="s">
        <v>390</v>
      </c>
      <c r="C28" s="360" t="s">
        <v>249</v>
      </c>
      <c r="D28" s="481">
        <v>137664</v>
      </c>
      <c r="E28" s="481">
        <v>137664</v>
      </c>
      <c r="F28" s="479"/>
    </row>
    <row r="29" spans="1:6" ht="12.75" customHeight="1">
      <c r="A29" s="483">
        <v>21</v>
      </c>
      <c r="B29" s="360" t="s">
        <v>391</v>
      </c>
      <c r="C29" s="360" t="s">
        <v>249</v>
      </c>
      <c r="D29" s="481">
        <v>-33805</v>
      </c>
      <c r="E29" s="481">
        <v>-33805</v>
      </c>
      <c r="F29" s="479"/>
    </row>
    <row r="30" spans="1:6" ht="12.75" customHeight="1">
      <c r="A30" s="483">
        <v>22</v>
      </c>
      <c r="B30" s="360" t="s">
        <v>392</v>
      </c>
      <c r="C30" s="360" t="s">
        <v>249</v>
      </c>
      <c r="D30" s="481">
        <v>1400000</v>
      </c>
      <c r="E30" s="481">
        <v>1400000</v>
      </c>
      <c r="F30" s="479"/>
    </row>
    <row r="31" spans="1:6" ht="12.75" customHeight="1">
      <c r="A31" s="483">
        <v>23</v>
      </c>
      <c r="B31" s="360" t="s">
        <v>393</v>
      </c>
      <c r="C31" s="360" t="s">
        <v>249</v>
      </c>
      <c r="D31" s="481">
        <v>604500</v>
      </c>
      <c r="E31" s="481">
        <v>604500</v>
      </c>
      <c r="F31" s="479"/>
    </row>
    <row r="32" spans="1:6" ht="12.75" customHeight="1">
      <c r="A32" s="483">
        <v>24</v>
      </c>
      <c r="B32" s="360" t="s">
        <v>394</v>
      </c>
      <c r="C32" s="360" t="s">
        <v>249</v>
      </c>
      <c r="D32" s="481">
        <v>354000</v>
      </c>
      <c r="E32" s="481">
        <v>354000</v>
      </c>
      <c r="F32" s="479"/>
    </row>
    <row r="33" spans="1:6" ht="12.75" customHeight="1">
      <c r="A33" s="483">
        <v>25</v>
      </c>
      <c r="B33" s="360" t="s">
        <v>395</v>
      </c>
      <c r="C33" s="360" t="s">
        <v>249</v>
      </c>
      <c r="D33" s="481">
        <v>15398666</v>
      </c>
      <c r="E33" s="481">
        <v>15398666</v>
      </c>
      <c r="F33" s="479"/>
    </row>
    <row r="34" spans="1:6" ht="12.75" customHeight="1">
      <c r="A34" s="483">
        <v>26</v>
      </c>
      <c r="B34" s="360" t="s">
        <v>396</v>
      </c>
      <c r="C34" s="360" t="s">
        <v>249</v>
      </c>
      <c r="D34" s="481">
        <v>3214980</v>
      </c>
      <c r="E34" s="481">
        <v>3214980</v>
      </c>
      <c r="F34" s="479"/>
    </row>
    <row r="35" spans="1:6" ht="12.75" customHeight="1">
      <c r="A35" s="483">
        <v>27</v>
      </c>
      <c r="B35" s="360" t="s">
        <v>397</v>
      </c>
      <c r="C35" s="360" t="s">
        <v>249</v>
      </c>
      <c r="D35" s="481">
        <v>512000</v>
      </c>
      <c r="E35" s="481">
        <v>512000</v>
      </c>
      <c r="F35" s="479"/>
    </row>
    <row r="36" spans="1:6" ht="12.75" customHeight="1" thickBot="1">
      <c r="A36" s="484">
        <v>28</v>
      </c>
      <c r="B36" s="462" t="s">
        <v>398</v>
      </c>
      <c r="C36" s="462" t="s">
        <v>249</v>
      </c>
      <c r="D36" s="486">
        <v>144000</v>
      </c>
      <c r="E36" s="486">
        <v>144000</v>
      </c>
      <c r="F36" s="479"/>
    </row>
    <row r="37" spans="1:6" ht="15.75" thickBot="1">
      <c r="A37" s="572" t="s">
        <v>250</v>
      </c>
      <c r="B37" s="573"/>
      <c r="C37" s="470"/>
      <c r="D37" s="487">
        <f>SUM(D9:D36)</f>
        <v>44418716</v>
      </c>
      <c r="E37" s="488">
        <f>SUM(E9:E36)</f>
        <v>44418716</v>
      </c>
      <c r="F37" s="480"/>
    </row>
    <row r="38" spans="1:6" ht="15">
      <c r="A38" s="361"/>
      <c r="B38" s="361"/>
      <c r="C38" s="361"/>
      <c r="D38" s="361"/>
      <c r="E38" s="361"/>
      <c r="F38" s="361"/>
    </row>
    <row r="39" spans="1:6" ht="15">
      <c r="A39" s="361"/>
      <c r="B39" s="361"/>
      <c r="C39" s="361"/>
      <c r="D39" s="361"/>
      <c r="E39" s="361"/>
      <c r="F39" s="361"/>
    </row>
    <row r="40" spans="1:6" ht="15">
      <c r="A40" s="361"/>
      <c r="B40" s="361"/>
      <c r="C40" s="361"/>
      <c r="D40" s="361"/>
      <c r="E40" s="361"/>
      <c r="F40" s="361"/>
    </row>
    <row r="41" spans="1:6" ht="15">
      <c r="A41" s="361"/>
      <c r="B41" s="361"/>
      <c r="C41" s="361"/>
      <c r="D41" s="50" t="s">
        <v>48</v>
      </c>
      <c r="E41" s="361"/>
      <c r="F41" s="361"/>
    </row>
    <row r="42" spans="4:5" ht="15.75">
      <c r="D42" s="50"/>
      <c r="E42" s="288"/>
    </row>
    <row r="43" spans="3:5" ht="15.75">
      <c r="C43" s="287"/>
      <c r="D43" s="50" t="s">
        <v>323</v>
      </c>
      <c r="E43" s="288"/>
    </row>
    <row r="44" ht="15.75">
      <c r="E44" s="288"/>
    </row>
    <row r="45" spans="1:6" ht="15.75">
      <c r="A45" s="286"/>
      <c r="B45" s="286"/>
      <c r="C45" s="286"/>
      <c r="D45" s="286"/>
      <c r="E45" s="286"/>
      <c r="F45" s="286"/>
    </row>
    <row r="46" ht="15.75">
      <c r="F46" s="288"/>
    </row>
    <row r="47" spans="4:8" ht="15.75">
      <c r="D47" s="286"/>
      <c r="E47" s="286"/>
      <c r="F47" s="286"/>
      <c r="G47" s="286"/>
      <c r="H47" s="286"/>
    </row>
  </sheetData>
  <mergeCells count="2">
    <mergeCell ref="A37:B37"/>
    <mergeCell ref="A6:E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2011-03-25T14:12:27Z</cp:lastPrinted>
  <dcterms:modified xsi:type="dcterms:W3CDTF">2011-03-25T14:12:33Z</dcterms:modified>
  <cp:category/>
  <cp:version/>
  <cp:contentType/>
  <cp:contentStatus/>
</cp:coreProperties>
</file>